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25" activeTab="0"/>
  </bookViews>
  <sheets>
    <sheet name="bılanco-son" sheetId="1" r:id="rId1"/>
  </sheets>
  <externalReferences>
    <externalReference r:id="rId4"/>
  </externalReferences>
  <definedNames>
    <definedName name="_xlnm.Print_Area" localSheetId="0">'bılanco-son'!$A$6:$C$302</definedName>
    <definedName name="_xlnm.Print_Titles" localSheetId="0">'bılanco-son'!$2:$5</definedName>
  </definedNames>
  <calcPr fullCalcOnLoad="1"/>
</workbook>
</file>

<file path=xl/sharedStrings.xml><?xml version="1.0" encoding="utf-8"?>
<sst xmlns="http://schemas.openxmlformats.org/spreadsheetml/2006/main" count="418" uniqueCount="359">
  <si>
    <t>Cari</t>
  </si>
  <si>
    <t>Geçmiş</t>
  </si>
  <si>
    <t>Dönem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</si>
  <si>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</si>
  <si>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</si>
  <si>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</si>
  <si>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</si>
  <si>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1.1.2 -Reasüröre Devredilen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</si>
  <si>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</si>
  <si>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</si>
  <si>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</si>
  <si>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</si>
  <si>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</si>
  <si>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</si>
  <si>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</si>
  <si>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</si>
  <si>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</si>
  <si>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</si>
  <si>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</si>
  <si>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</si>
  <si>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</si>
  <si>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</si>
  <si>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</si>
  <si>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</si>
  <si>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</si>
  <si>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</si>
  <si>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</si>
  <si>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</si>
  <si>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</si>
  <si>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</si>
  <si>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</si>
  <si>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</si>
  <si>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</si>
  <si>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</si>
  <si>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>1.1.2- Reasüröre Devredilen Primler (-)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</si>
  <si>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</si>
  <si>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</si>
  <si>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</si>
  <si>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</t>
  </si>
  <si>
    <t xml:space="preserve">E- Hayat Teknik Gider </t>
  </si>
  <si>
    <t xml:space="preserve">1.1- Ödenen Tazminatlar (Reasürör Payı Düşülmüş Olarak) </t>
  </si>
  <si>
    <t>1.1.1- Brüt Ödenen Tazminatlar (-)</t>
  </si>
  <si>
    <t>1.1.2- Ödenen Tazminatlarda Reasürör Payı (+)</t>
  </si>
  <si>
    <t>1.2- Muallak Tazminatlar Karşılığında Değişim (Reasürör Payı ve Devreden Kısım Düşülmüş Olarak) (+/-)</t>
  </si>
  <si>
    <t>1.2.1- Muallak Tazminatlar Karşılığı (-)</t>
  </si>
  <si>
    <t xml:space="preserve">3- Hayat Matematik Karşılığında Değişim (Reasürör Payı ve Devreden Kısım Düşülmüş Olarak)(+/-)   </t>
  </si>
  <si>
    <t>3.1- Hayat Matematik Karşılığı (-)</t>
  </si>
  <si>
    <t>3.2- Hayat Matematik Karşılığında Reasürör Payı (+)</t>
  </si>
  <si>
    <t xml:space="preserve">4- Yatırım Riski Hayat Sigortası Poliçe Sahiplerine Ait Poliçeler İçin Ayrılan Karşılıklarda Değişim (Reasürör Payı ve Devreden Kısım Düşülmüş Olarak)(+/-)   </t>
  </si>
  <si>
    <t xml:space="preserve">4.1- Yatırım Riski Hayat Sigortası Poliçe Sahiplerine Ait Poliçeler İçin Ayrılan Karşılıklar(-)   </t>
  </si>
  <si>
    <t xml:space="preserve">4.2- Yatırım Riski Hayat Sigortası Poliçe Sahiplerine Ait Poliçeler İçin Ayrılan Karşılıklarda Reasürör Payı (+)   </t>
  </si>
  <si>
    <t>5- Diğer Teknik Karşılıklarda Değişim (Reasürör Payı ve Devreden Kısım Düşülmüş Olarak) (+/-)</t>
  </si>
  <si>
    <t xml:space="preserve">6- Faaliyet Giderleri (-) </t>
  </si>
  <si>
    <t>7- Yatırım Giderler (-)</t>
  </si>
  <si>
    <t>8- Yatırımlardaki Gerçekleşmemiş Zararlar (-)</t>
  </si>
  <si>
    <t>9-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</si>
  <si>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</si>
  <si>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</si>
  <si>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</si>
  <si>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</si>
  <si>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</si>
  <si>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</si>
  <si>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</si>
  <si>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</si>
  <si>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</si>
  <si>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</si>
  <si>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</si>
  <si>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</si>
  <si>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</si>
  <si>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</si>
  <si>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</si>
  <si>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</si>
  <si>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</si>
  <si>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</si>
  <si>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</si>
  <si>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</si>
  <si>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</si>
  <si>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</si>
  <si>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</si>
  <si>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</si>
  <si>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</si>
  <si>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</si>
  <si>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</si>
  <si>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</si>
  <si>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</si>
  <si>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</si>
  <si>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</si>
  <si>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</si>
  <si>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</si>
  <si>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</si>
  <si>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</si>
  <si>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</si>
  <si>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</si>
  <si>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 xml:space="preserve">6- Kambiyo Zararları (-)  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</si>
  <si>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</si>
  <si>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</si>
  <si>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</si>
  <si>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</si>
  <si>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</si>
  <si>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</si>
  <si>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</si>
  <si>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</si>
  <si>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</si>
  <si>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</si>
  <si>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</si>
  <si>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</si>
  <si>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</si>
  <si>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</si>
  <si>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</si>
  <si>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</si>
  <si>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</si>
  <si>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</si>
  <si>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AXA HAYAT SİGORTA A.Ş.</t>
  </si>
  <si>
    <t>VARLIKLAR</t>
  </si>
  <si>
    <t>I- Cari Varlıklar</t>
  </si>
  <si>
    <t xml:space="preserve">A- Nakit Ve Nakit Benzeri Varlıklar </t>
  </si>
  <si>
    <t>1- Kasa</t>
  </si>
  <si>
    <t>2- Alınan Çekler</t>
  </si>
  <si>
    <t>3- Bankalar</t>
  </si>
  <si>
    <t>4- Verilen Çekler Ve Ödeme Emirleri (-)</t>
  </si>
  <si>
    <t>5- Diğer Nakit Ve Nakit Benzeri Varlıklar</t>
  </si>
  <si>
    <t>B- Finansal Varlıklar ile Riski Sigortalılara Ait Finansal Yatırımlar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</si>
  <si>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</si>
  <si>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</si>
  <si>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</si>
  <si>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</si>
  <si>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</si>
  <si>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6- Riski Hayat Poliçesi Sahiplerine Ait  Finansal Yatırımlar</t>
  </si>
  <si>
    <t>7- Şirket Hissesi</t>
  </si>
  <si>
    <t xml:space="preserve">8- Finansal Varlıklar Değer Düşüklüğü Karşılığı (-) </t>
  </si>
  <si>
    <t>C- Esas Faaliyetlerden Alacaklar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</si>
  <si>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</si>
  <si>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</si>
  <si>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</si>
  <si>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</si>
  <si>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</si>
  <si>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</si>
  <si>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</si>
  <si>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</si>
  <si>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</si>
  <si>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</si>
  <si>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r>
      <t>D- İlişkili Taraflardan Alacaklar</t>
    </r>
    <r>
      <rPr>
        <sz val="10"/>
        <rFont val="Times New Roman"/>
        <family val="1"/>
      </rPr>
      <t xml:space="preserve"> </t>
    </r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</si>
  <si>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</si>
  <si>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</si>
  <si>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</si>
  <si>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</si>
  <si>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</si>
  <si>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</si>
  <si>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</si>
  <si>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</si>
  <si>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</si>
  <si>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</si>
  <si>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</si>
  <si>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</si>
  <si>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</si>
  <si>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</si>
  <si>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</si>
  <si>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</si>
  <si>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</si>
  <si>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r>
      <t>F- Gelecek Aylara Ait Giderler Ve Gelir Tahakkukları</t>
    </r>
    <r>
      <rPr>
        <sz val="10"/>
        <rFont val="Times New Roman"/>
        <family val="1"/>
      </rPr>
      <t xml:space="preserve"> </t>
    </r>
  </si>
  <si>
    <t xml:space="preserve">1- Gelecek Aylara Ait Giderler </t>
  </si>
  <si>
    <t>2- Tahakkuk Etmiş Faiz Ve Kira Gelirleri</t>
  </si>
  <si>
    <t>3- Gelir Tahakkukları</t>
  </si>
  <si>
    <t xml:space="preserve">4- Gelecek Aylara Ait Diğer Giderler Ve Gelir Tahakkukları 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</si>
  <si>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</si>
  <si>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</si>
  <si>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</si>
  <si>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</si>
  <si>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</si>
  <si>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</si>
  <si>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</si>
  <si>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</si>
  <si>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</si>
  <si>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</si>
  <si>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II- Cari Olmayan Varlıklar</t>
  </si>
  <si>
    <r>
      <t>A- Esas Faaliyetlerden Alacaklar</t>
    </r>
    <r>
      <rPr>
        <sz val="10"/>
        <rFont val="Times New Roman"/>
        <family val="1"/>
      </rPr>
      <t xml:space="preserve"> </t>
    </r>
  </si>
  <si>
    <t>3- Reasürans Faaliyetlerinden Alacaklar</t>
  </si>
  <si>
    <t xml:space="preserve">5- Sigorta ve Reasürans Şirketleri Nezdindeki Depolar </t>
  </si>
  <si>
    <t xml:space="preserve">9-Esas Faaliyetlerden Kaynaklanan Şüpheli Alacaklar </t>
  </si>
  <si>
    <r>
      <t>B- İlişkili Taraflardan Alacaklar</t>
    </r>
    <r>
      <rPr>
        <sz val="10"/>
        <rFont val="Times New Roman"/>
        <family val="1"/>
      </rPr>
      <t xml:space="preserve"> </t>
    </r>
  </si>
  <si>
    <t xml:space="preserve">3- Bağlı Ortaklıklardan Alacaklar </t>
  </si>
  <si>
    <t xml:space="preserve">5- Personelden Alacaklar </t>
  </si>
  <si>
    <t>C- Diğer Alacaklar</t>
  </si>
  <si>
    <r>
      <t>D- Finansal Varlıklar</t>
    </r>
    <r>
      <rPr>
        <sz val="10"/>
        <rFont val="Times New Roman"/>
        <family val="1"/>
      </rPr>
      <t xml:space="preserve"> </t>
    </r>
  </si>
  <si>
    <t xml:space="preserve">1- Bağlı Menkul Kıymetler </t>
  </si>
  <si>
    <t xml:space="preserve">2- İştirakler </t>
  </si>
  <si>
    <t>3- İştirakler Sermaye Taahhütleri (-)</t>
  </si>
  <si>
    <t>4- Bağlı Ortaklıklar</t>
  </si>
  <si>
    <t>5- Bağlı Ortaklıklar Sermaye Taahhütleri (-)</t>
  </si>
  <si>
    <t>6- Müşterek Yönetime Tabi Teşebbüsler</t>
  </si>
  <si>
    <t>7- Müşterek Yönetime Tabi Teşebbüsler Sermaye Taahhütleri (-)</t>
  </si>
  <si>
    <t>8- Finansal Varlıklar Ve Riski Sigortalılara Ait Finansal Yatırımlar</t>
  </si>
  <si>
    <t xml:space="preserve">9- Diğer Finansal Varlıklar </t>
  </si>
  <si>
    <t xml:space="preserve">10- Finansal Varlıklar Değer Düşüklüğü Karşılığı (-) </t>
  </si>
  <si>
    <t>E- Maddi Varlıklar</t>
  </si>
  <si>
    <t>1- Yatırım Amaçlı Gayrımenkuller</t>
  </si>
  <si>
    <t>2- Yatırım Amaçlı  Gayrımenkuller Değer Düşüklüğü Karşılığı (-)</t>
  </si>
  <si>
    <t>3- Kullanım Amaçlı Gayrımenkuller</t>
  </si>
  <si>
    <t xml:space="preserve">4- Makine Ve Teçhizatlar </t>
  </si>
  <si>
    <t xml:space="preserve">5- Demirbaş Ve Tesisatlar </t>
  </si>
  <si>
    <t xml:space="preserve">6- Motorlu Taşıtlar </t>
  </si>
  <si>
    <t>7- Diğer Maddi Varlıklar (Özel Maliyet Bedelleri Dahil)</t>
  </si>
  <si>
    <t>8- Kiralama Yoluyla Edinilmiş Maddi Varlıklar</t>
  </si>
  <si>
    <t>9- Birikmiş Amortismanlar (-)</t>
  </si>
  <si>
    <t>10- Maddi Varlıklara İlişkin Avanslar (Yapılmakta  Olan Yatırımlar Dahil)</t>
  </si>
  <si>
    <t>F- Maddi Olmayan Varlıklar</t>
  </si>
  <si>
    <t xml:space="preserve">1- Haklar </t>
  </si>
  <si>
    <t xml:space="preserve">2- Şerefiye </t>
  </si>
  <si>
    <t xml:space="preserve">3- Faaliyet Öncesi Döneme Ait Giderler </t>
  </si>
  <si>
    <t xml:space="preserve">4- Araştırma Ve Geliştirme Giderleri  </t>
  </si>
  <si>
    <t xml:space="preserve">6- Diğer Maddi Olmayan Varlıklar </t>
  </si>
  <si>
    <t xml:space="preserve">7- Birikmiş İtfalar (Amortismanlar) (-) </t>
  </si>
  <si>
    <t xml:space="preserve">8- Maddi Olmayan Varlıklara İlişkin Avanslar </t>
  </si>
  <si>
    <r>
      <t>G-Gelecek Yıllara Ait Giderler Ve Gelir Tahakkukları</t>
    </r>
    <r>
      <rPr>
        <sz val="10"/>
        <rFont val="Times New Roman"/>
        <family val="1"/>
      </rPr>
      <t xml:space="preserve"> </t>
    </r>
  </si>
  <si>
    <t>1- Gelecek Yıllara Ait Giderler</t>
  </si>
  <si>
    <t xml:space="preserve">2- Gelir Tahakkukları  </t>
  </si>
  <si>
    <t xml:space="preserve">3- Gelecek Yıllara Ait Diğer Giderler Ve Gelir   Tahakkukları </t>
  </si>
  <si>
    <t>H-Diğer Cari Olmayan Varlıklar</t>
  </si>
  <si>
    <t>1- Efektif Yabancı Para Hesapları</t>
  </si>
  <si>
    <t>2- Döviz Hesapları</t>
  </si>
  <si>
    <t xml:space="preserve">3- Gelecek Yıllar İhtiyacı Stoklar </t>
  </si>
  <si>
    <t>4- Peşin Ödenen Vergiler Ve Fonlar</t>
  </si>
  <si>
    <t>5- Ertelenmiş Vergi Varlıkları</t>
  </si>
  <si>
    <t xml:space="preserve">6- Diğer Çeşitli Cari Olmayan Varlıklar </t>
  </si>
  <si>
    <t>7- Diğer Cari Olmayan Varlıklar Amortismanı (-)</t>
  </si>
  <si>
    <t>8- Diğer Cari Olmayan Varlıklar Karşılığı (-)</t>
  </si>
  <si>
    <t>II- Cari Olmayan Varlıklar Toplamı</t>
  </si>
  <si>
    <t>Varlıklar Toplamı (I + II)</t>
  </si>
  <si>
    <t xml:space="preserve">YÜKÜMLÜLÜKLER </t>
  </si>
  <si>
    <t>III- Kısa Vadeli Yükümlülükler</t>
  </si>
  <si>
    <r>
      <t>A- Finansal Borçlar</t>
    </r>
    <r>
      <rPr>
        <sz val="10"/>
        <rFont val="Times New Roman"/>
        <family val="1"/>
      </rPr>
      <t xml:space="preserve"> </t>
    </r>
  </si>
  <si>
    <t xml:space="preserve">1- Kredi Kuruluşlarına Borçlar </t>
  </si>
  <si>
    <t>2- Finansal Kiralama İşlemelerinden Borçlar</t>
  </si>
  <si>
    <t>3- Ertelenmiş Finansal Kiralama Borçlanma Maliyetleri (-)</t>
  </si>
  <si>
    <t xml:space="preserve">4- Uzun Vadeli Kredilerin Ana Para Taksitleri Ve Faizleri 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</si>
  <si>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</si>
  <si>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</si>
  <si>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</si>
  <si>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</si>
  <si>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</si>
  <si>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</si>
  <si>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</si>
  <si>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</si>
  <si>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</si>
  <si>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</si>
  <si>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6- Diğer Esas Faaliyetlerden Borçlar Borç Senetleri Reeskontu(-)</t>
  </si>
  <si>
    <t xml:space="preserve">C-İlişkili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</si>
  <si>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</si>
  <si>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</si>
  <si>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</si>
  <si>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</si>
  <si>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</si>
  <si>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</si>
  <si>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</si>
  <si>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</si>
  <si>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2- Diğer Çeşitli Borçlar</t>
  </si>
  <si>
    <t>3- Diğer Çeşitli Borçlar Reeskontu (-)</t>
  </si>
  <si>
    <t xml:space="preserve">E-Sigortacılık Teknik Karşılıkları </t>
  </si>
  <si>
    <t xml:space="preserve">1- Kazanılmamış Primler Karşılığı - Net </t>
  </si>
  <si>
    <t xml:space="preserve">2- Devam Eden Riskler Karşılığı - Net </t>
  </si>
  <si>
    <t xml:space="preserve">3- Hayat Matematik Karşılığı - Net </t>
  </si>
  <si>
    <t xml:space="preserve">4- Muallak Hasar Ve Tazminat Karşılığı - Net </t>
  </si>
  <si>
    <t>5- İkramiye Ve İndirimler Karşılığı - Net</t>
  </si>
  <si>
    <t>6- Yatırım Riski Hayat Sigortası Poliçe Sahiplerine Ait Poliçeler İçin Ayrılan Karşılık - Net</t>
  </si>
  <si>
    <t>7- Diğer Teknik Karşılıklar - Net</t>
  </si>
  <si>
    <t xml:space="preserve">F- Ödenecek Vergi Ve Benzeri Diğer Yükümlülükler İle Karşılıkları  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</si>
  <si>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</si>
  <si>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</si>
  <si>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</si>
  <si>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</si>
  <si>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</si>
  <si>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</si>
  <si>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</si>
  <si>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</si>
  <si>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</si>
  <si>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</si>
  <si>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</si>
  <si>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 xml:space="preserve">H- Gelecek Aylara Ait Gelirler Ve Gider Tahakkukları </t>
  </si>
  <si>
    <t xml:space="preserve">1- Gelecek Aylara Ait Gelirler </t>
  </si>
  <si>
    <t>2- Gider Tahakkukları</t>
  </si>
  <si>
    <t>3- Gelecek Aylara Ait Diğer Gelirler Ve Gider Tahakkukları</t>
  </si>
  <si>
    <t xml:space="preserve">I- Diğer Kısa Vadeli Yükümlülükler </t>
  </si>
  <si>
    <t>1- Ertelenmiş Vergi Yükümlüğü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</si>
  <si>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</si>
  <si>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</si>
  <si>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</si>
  <si>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 Yükümlülükler</t>
  </si>
  <si>
    <t>2- Finansal Kiralama İşlemlerinden Borçlar</t>
  </si>
  <si>
    <t>4- Çıkarılmış Tahviller</t>
  </si>
  <si>
    <t xml:space="preserve">5- Çıkarılmış Diğer Finansal Varlıklar </t>
  </si>
  <si>
    <t>6- Çıkarılmış Diğer Finansal Varlıklar İhraç Farkı (-)</t>
  </si>
  <si>
    <t>7- Diğer Finansal Borçlar (Yükümlülükler)</t>
  </si>
  <si>
    <r>
      <t>B- Esas Faaliyetlerden Borçlar</t>
    </r>
    <r>
      <rPr>
        <sz val="10"/>
        <rFont val="Times New Roman"/>
        <family val="1"/>
      </rPr>
      <t xml:space="preserve"> </t>
    </r>
  </si>
  <si>
    <t>5- Diğer Esas Faaliyetlerden  Borçlar</t>
  </si>
  <si>
    <t>6- Diğer Esas Faaliyetlerden  Borçlar Borç Senetleri Reeskontu (-)</t>
  </si>
  <si>
    <t xml:space="preserve">C- İlişkili Taraflara Borçlar </t>
  </si>
  <si>
    <t xml:space="preserve">4- Müşterek Yönetime Tabi Teşebbüslere Borçlar </t>
  </si>
  <si>
    <t xml:space="preserve">5- Personele Borçlar </t>
  </si>
  <si>
    <t xml:space="preserve">6- Diğer İlişkili Taraflara Borçlar </t>
  </si>
  <si>
    <t xml:space="preserve">1- Alınan Depozito Ve Teminatlar </t>
  </si>
  <si>
    <t xml:space="preserve">2- Diğer Çeşitli Borçlar </t>
  </si>
  <si>
    <t>3- Diğer Çeşitli Borçlar Reeskontu</t>
  </si>
  <si>
    <t xml:space="preserve">E- Sigortacılık Teknik Karşılıkları </t>
  </si>
  <si>
    <t xml:space="preserve">1- Kazanılmamış Primler Karşılığı – Net </t>
  </si>
  <si>
    <t>6-Yatırım Riski Hayat Sigortası Poliçe Sahiplerine Ait Poliçeler İçin Ayrılan Karşılık - Net</t>
  </si>
  <si>
    <t xml:space="preserve">F- Diğer Yükümlülükler Ve Karşılıkları </t>
  </si>
  <si>
    <t xml:space="preserve">1- Ödenecek Diğer Yükümlülükler  </t>
  </si>
  <si>
    <t>2- Vadesi Geçmiş, Ertelenmiş Veya Taksitlendirilmiş Vergi Ve Diğer Yükümlülükler</t>
  </si>
  <si>
    <t xml:space="preserve">3-Diğer Borç Ve Gider Karşılıkları </t>
  </si>
  <si>
    <t xml:space="preserve">G- Diğer Risklere İlişkin Karşılıklar </t>
  </si>
  <si>
    <t>2- Sosyal yardım sandığı Varlık Açıkları Karşılığı</t>
  </si>
  <si>
    <t xml:space="preserve">H-Gelecek Yıllara Ait Gelirler Ve Gider Tahakkukları </t>
  </si>
  <si>
    <t xml:space="preserve">1- Gelecek Yıllara Ait Gelirler </t>
  </si>
  <si>
    <t>3- Gelecek Yıllara Ait Diğer Gelirler Ve Gider Tahakkukları</t>
  </si>
  <si>
    <t>I- Diğer Uzun Vadeli Yükümlülükler</t>
  </si>
  <si>
    <t>1- Ertelenmiş Vergi Yükümlülüğü</t>
  </si>
  <si>
    <t xml:space="preserve">2- Diğer Uzun Vadeli Yükümlülükler </t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</si>
  <si>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</si>
  <si>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</si>
  <si>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</si>
  <si>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</si>
  <si>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</si>
  <si>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</si>
  <si>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</si>
  <si>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</si>
  <si>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</si>
  <si>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</si>
  <si>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</si>
  <si>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</si>
  <si>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</si>
  <si>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</si>
  <si>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</si>
  <si>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</si>
  <si>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</si>
  <si>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</si>
  <si>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</si>
  <si>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</si>
  <si>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</si>
  <si>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</si>
  <si>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</si>
  <si>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</si>
  <si>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</si>
  <si>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 xml:space="preserve">F-Dönem Net Karı </t>
  </si>
  <si>
    <t>1- Dönem Net Karı</t>
  </si>
  <si>
    <t>2- Dönem Net Zararı (-)</t>
  </si>
  <si>
    <t>Özsermaye Toplamı</t>
  </si>
  <si>
    <t>Yükümlülükler Toplamı (III + IV + V)</t>
  </si>
  <si>
    <t xml:space="preserve">AYRINTILI SOLO </t>
  </si>
  <si>
    <t>GELİR TABLOSU</t>
  </si>
  <si>
    <t>I-TEKNİK BÖLÜM</t>
  </si>
  <si>
    <t>(01/01 -31/12  XXX2)</t>
  </si>
  <si>
    <t>(01/01-31/12 XXX1)</t>
  </si>
  <si>
    <t>(01/01 - 31/12 XXX2)</t>
  </si>
  <si>
    <t>(01/01 - 31/12 XXX1)</t>
  </si>
  <si>
    <t>Bağımsız Denetimden Geçmiş</t>
  </si>
  <si>
    <t>3-Dağıtıma konu olmayan dönem karı</t>
  </si>
  <si>
    <t>31 ARALIK 2008  TARİHi İTİBARİYLE AYRINTILI BİLANÇO (TL.)</t>
  </si>
  <si>
    <t>31 Aralık 2008</t>
  </si>
  <si>
    <t xml:space="preserve">***Mali tablolarımızın bir parçası olan dipnotlar ve ilgili diğer tablolar" www.axasigorta.com.tr" internet adresimizde detaylı olarak yer almaktadır 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</si>
</sst>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%"/>
  </numFmts>
  <fonts count="44">
    <font>
      <sz val="10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34" borderId="11" xfId="0" applyFont="1" applyFill="1" applyBorder="1" applyAlignment="1">
      <alignment horizontal="justify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3" fillId="33" borderId="15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33" borderId="14" xfId="0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 wrapText="1"/>
    </xf>
    <xf numFmtId="3" fontId="1" fillId="35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18" xfId="0" applyNumberFormat="1" applyFont="1" applyFill="1" applyBorder="1" applyAlignment="1">
      <alignment horizontal="center" wrapText="1"/>
    </xf>
    <xf numFmtId="3" fontId="3" fillId="33" borderId="19" xfId="0" applyNumberFormat="1" applyFont="1" applyFill="1" applyBorder="1" applyAlignment="1">
      <alignment horizontal="center" wrapText="1"/>
    </xf>
    <xf numFmtId="3" fontId="3" fillId="33" borderId="20" xfId="0" applyNumberFormat="1" applyFont="1" applyFill="1" applyBorder="1" applyAlignment="1">
      <alignment horizontal="center" wrapText="1"/>
    </xf>
    <xf numFmtId="3" fontId="3" fillId="33" borderId="21" xfId="0" applyNumberFormat="1" applyFont="1" applyFill="1" applyBorder="1" applyAlignment="1">
      <alignment horizontal="center" wrapText="1"/>
    </xf>
    <xf numFmtId="3" fontId="1" fillId="34" borderId="21" xfId="0" applyNumberFormat="1" applyFont="1" applyFill="1" applyBorder="1" applyAlignment="1">
      <alignment horizontal="justify" vertical="top" wrapText="1"/>
    </xf>
    <xf numFmtId="3" fontId="1" fillId="0" borderId="21" xfId="0" applyNumberFormat="1" applyFont="1" applyBorder="1" applyAlignment="1">
      <alignment horizontal="justify" vertical="top" wrapText="1"/>
    </xf>
    <xf numFmtId="3" fontId="3" fillId="34" borderId="21" xfId="0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3" fillId="35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14" fontId="3" fillId="33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3" fillId="33" borderId="0" xfId="0" applyNumberFormat="1" applyFont="1" applyFill="1" applyBorder="1" applyAlignment="1" quotePrefix="1">
      <alignment horizontal="center" wrapText="1"/>
    </xf>
    <xf numFmtId="0" fontId="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xahayatsigorta.com.tr/Documents%20and%20Settings\Okarabulut\Belgelerim\MAL&#304;%20TABLOLAR\2007\BILANCO\ARALIK\31.12.2007-31.12.2006-Bilan&#231;o-Konsol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er"/>
      <sheetName val="hayat"/>
      <sheetName val="konsolide"/>
    </sheetNames>
    <sheetDataSet>
      <sheetData sheetId="1">
        <row r="13">
          <cell r="C13">
            <v>86798423.09</v>
          </cell>
        </row>
        <row r="15">
          <cell r="C15">
            <v>1864568.74</v>
          </cell>
        </row>
        <row r="18">
          <cell r="C18">
            <v>214940229.96</v>
          </cell>
        </row>
        <row r="22">
          <cell r="C22">
            <v>18404992.11</v>
          </cell>
        </row>
        <row r="26">
          <cell r="C26">
            <v>-226892.85</v>
          </cell>
        </row>
        <row r="30">
          <cell r="C30">
            <v>3113360</v>
          </cell>
        </row>
        <row r="33">
          <cell r="C33">
            <v>311619.45</v>
          </cell>
        </row>
        <row r="34">
          <cell r="C34">
            <v>-311619.45</v>
          </cell>
        </row>
        <row r="48">
          <cell r="C48">
            <v>4365.05</v>
          </cell>
        </row>
        <row r="49">
          <cell r="C49">
            <v>2278.25</v>
          </cell>
        </row>
        <row r="63">
          <cell r="C63">
            <v>4138.66</v>
          </cell>
        </row>
        <row r="174">
          <cell r="C174">
            <v>18005021.53</v>
          </cell>
        </row>
        <row r="177">
          <cell r="C177">
            <v>8345818.4</v>
          </cell>
        </row>
        <row r="180">
          <cell r="C180">
            <v>4468773.37</v>
          </cell>
        </row>
        <row r="186">
          <cell r="C186">
            <v>4985285</v>
          </cell>
        </row>
        <row r="193">
          <cell r="C193">
            <v>1891080.93</v>
          </cell>
        </row>
        <row r="255">
          <cell r="C255">
            <v>26185000</v>
          </cell>
        </row>
        <row r="275">
          <cell r="C275">
            <v>-17646.48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4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57.375" style="0" customWidth="1"/>
    <col min="2" max="2" width="15.375" style="0" bestFit="1" customWidth="1"/>
    <col min="3" max="3" width="15.375" style="0" hidden="1" customWidth="1"/>
    <col min="4" max="4" width="12.75390625" style="22" bestFit="1" customWidth="1"/>
    <col min="5" max="5" width="9.75390625" style="0" bestFit="1" customWidth="1"/>
  </cols>
  <sheetData>
    <row r="2" spans="1:3" ht="12.75">
      <c r="A2" s="44" t="s">
        <v>112</v>
      </c>
      <c r="B2" s="45"/>
      <c r="C2" s="45"/>
    </row>
    <row r="3" spans="1:3" ht="38.25">
      <c r="A3" s="46" t="s">
        <v>356</v>
      </c>
      <c r="B3" s="47" t="s">
        <v>354</v>
      </c>
      <c r="C3" s="47" t="s">
        <v>354</v>
      </c>
    </row>
    <row r="4" spans="1:3" ht="12.75">
      <c r="A4" s="44"/>
      <c r="B4" s="47"/>
      <c r="C4" s="47"/>
    </row>
    <row r="5" spans="1:3" ht="16.5" thickBot="1">
      <c r="A5" s="49"/>
      <c r="B5" s="50" t="s">
        <v>357</v>
      </c>
      <c r="C5" s="48">
        <f>+B5-366</f>
        <v>39447</v>
      </c>
    </row>
    <row r="6" spans="1:4" s="8" customFormat="1" ht="13.5" thickBot="1">
      <c r="A6" s="39" t="s">
        <v>113</v>
      </c>
      <c r="B6" s="6"/>
      <c r="C6" s="6"/>
      <c r="D6" s="41"/>
    </row>
    <row r="7" spans="1:4" s="8" customFormat="1" ht="12.75">
      <c r="A7" s="10" t="s">
        <v>114</v>
      </c>
      <c r="B7" s="10"/>
      <c r="C7" s="10"/>
      <c r="D7" s="41"/>
    </row>
    <row r="8" spans="1:3" ht="12.75">
      <c r="A8" s="14"/>
      <c r="B8" s="11"/>
      <c r="C8" s="11"/>
    </row>
    <row r="9" spans="1:3" ht="13.5" thickBot="1">
      <c r="A9" s="15"/>
      <c r="B9" s="16"/>
      <c r="C9" s="16"/>
    </row>
    <row r="10" spans="1:3" ht="13.5" thickBot="1">
      <c r="A10" s="17" t="s">
        <v>115</v>
      </c>
      <c r="B10" s="25">
        <f>SUM(B11:B15)</f>
        <v>8661981.89</v>
      </c>
      <c r="C10" s="25">
        <f>SUM(C11:C15)</f>
        <v>8027513</v>
      </c>
    </row>
    <row r="11" spans="1:3" ht="13.5" thickBot="1">
      <c r="A11" s="3" t="s">
        <v>116</v>
      </c>
      <c r="B11" s="26"/>
      <c r="C11" s="26"/>
    </row>
    <row r="12" spans="1:3" ht="13.5" thickBot="1">
      <c r="A12" s="3" t="s">
        <v>117</v>
      </c>
      <c r="B12" s="26"/>
      <c r="C12" s="26"/>
    </row>
    <row r="13" spans="1:3" ht="13.5" thickBot="1">
      <c r="A13" s="3" t="s">
        <v>118</v>
      </c>
      <c r="B13" s="26">
        <v>8728649.69</v>
      </c>
      <c r="C13" s="26">
        <v>8153402</v>
      </c>
    </row>
    <row r="14" spans="1:3" ht="13.5" thickBot="1">
      <c r="A14" s="3" t="s">
        <v>119</v>
      </c>
      <c r="B14" s="26">
        <v>-72924.2</v>
      </c>
      <c r="C14" s="26">
        <v>-128096</v>
      </c>
    </row>
    <row r="15" spans="1:3" ht="13.5" thickBot="1">
      <c r="A15" s="3" t="s">
        <v>120</v>
      </c>
      <c r="B15" s="26">
        <v>6256.4</v>
      </c>
      <c r="C15" s="26">
        <v>2207</v>
      </c>
    </row>
    <row r="16" spans="1:3" ht="13.5" thickBot="1">
      <c r="A16" s="17" t="s">
        <v>121</v>
      </c>
      <c r="B16" s="25">
        <f>SUM(B17:B24)</f>
        <v>356450309.11</v>
      </c>
      <c r="C16" s="25">
        <f>SUM(C17:C24)</f>
        <v>303603221.79</v>
      </c>
    </row>
    <row r="17" spans="1:3" ht="13.5" thickBot="1">
      <c r="A17" s="3" t="s">
        <v>122</v>
      </c>
      <c r="B17" s="26">
        <v>106982932</v>
      </c>
      <c r="C17" s="26">
        <f>+'[1]hayat'!$C$13</f>
        <v>86798423.09</v>
      </c>
    </row>
    <row r="18" spans="1:3" ht="13.5" thickBot="1">
      <c r="A18" s="3" t="s">
        <v>123</v>
      </c>
      <c r="B18" s="26"/>
      <c r="C18" s="26"/>
    </row>
    <row r="19" spans="1:3" ht="13.5" thickBot="1">
      <c r="A19" s="3" t="s">
        <v>124</v>
      </c>
      <c r="B19" s="26"/>
      <c r="C19" s="26">
        <f>+'[1]hayat'!$C$15</f>
        <v>1864568.74</v>
      </c>
    </row>
    <row r="20" spans="1:3" ht="13.5" thickBot="1">
      <c r="A20" s="3" t="s">
        <v>125</v>
      </c>
      <c r="B20" s="26"/>
      <c r="C20" s="26"/>
    </row>
    <row r="21" spans="1:3" ht="13.5" thickBot="1">
      <c r="A21" s="3" t="s">
        <v>126</v>
      </c>
      <c r="B21" s="26"/>
      <c r="C21" s="26"/>
    </row>
    <row r="22" spans="1:3" ht="13.5" thickBot="1">
      <c r="A22" s="3" t="s">
        <v>127</v>
      </c>
      <c r="B22" s="26">
        <v>249467377.11</v>
      </c>
      <c r="C22" s="26">
        <f>+'[1]hayat'!$C$18</f>
        <v>214940229.96</v>
      </c>
    </row>
    <row r="23" spans="1:3" ht="13.5" thickBot="1">
      <c r="A23" s="3" t="s">
        <v>128</v>
      </c>
      <c r="B23" s="26"/>
      <c r="C23" s="26"/>
    </row>
    <row r="24" spans="1:3" ht="13.5" thickBot="1">
      <c r="A24" s="3" t="s">
        <v>129</v>
      </c>
      <c r="B24" s="26"/>
      <c r="C24" s="26"/>
    </row>
    <row r="25" spans="1:3" ht="13.5" thickBot="1">
      <c r="A25" s="17" t="s">
        <v>130</v>
      </c>
      <c r="B25" s="25">
        <f>SUM(B26:B35)-1</f>
        <v>19179315.76</v>
      </c>
      <c r="C25" s="25">
        <f>SUM(C26:C35)</f>
        <v>21291459.259999998</v>
      </c>
    </row>
    <row r="26" spans="1:5" ht="13.5" thickBot="1">
      <c r="A26" s="3" t="s">
        <v>131</v>
      </c>
      <c r="B26" s="40">
        <v>14469361</v>
      </c>
      <c r="C26" s="26">
        <f>+'[1]hayat'!$C$22</f>
        <v>18404992.11</v>
      </c>
      <c r="E26" s="22"/>
    </row>
    <row r="27" spans="1:3" ht="13.5" thickBot="1">
      <c r="A27" s="3" t="s">
        <v>132</v>
      </c>
      <c r="B27" s="26">
        <v>-120951.69</v>
      </c>
      <c r="C27" s="26">
        <f>+'[1]hayat'!$C$26</f>
        <v>-226892.85</v>
      </c>
    </row>
    <row r="28" spans="1:3" ht="13.5" thickBot="1">
      <c r="A28" s="3" t="s">
        <v>133</v>
      </c>
      <c r="B28" s="26"/>
      <c r="C28" s="26"/>
    </row>
    <row r="29" spans="1:3" ht="13.5" thickBot="1">
      <c r="A29" s="3" t="s">
        <v>134</v>
      </c>
      <c r="B29" s="26"/>
      <c r="C29" s="26"/>
    </row>
    <row r="30" spans="1:3" ht="13.5" thickBot="1">
      <c r="A30" s="3" t="s">
        <v>135</v>
      </c>
      <c r="B30" s="26"/>
      <c r="C30" s="26"/>
    </row>
    <row r="31" spans="1:3" ht="13.5" thickBot="1">
      <c r="A31" s="3" t="s">
        <v>136</v>
      </c>
      <c r="B31" s="26">
        <v>4830907.45</v>
      </c>
      <c r="C31" s="26">
        <f>+'[1]hayat'!$C$30</f>
        <v>3113360</v>
      </c>
    </row>
    <row r="32" spans="1:3" ht="13.5" thickBot="1">
      <c r="A32" s="3" t="s">
        <v>137</v>
      </c>
      <c r="B32" s="26"/>
      <c r="C32" s="26"/>
    </row>
    <row r="33" spans="1:3" ht="13.5" thickBot="1">
      <c r="A33" s="3" t="s">
        <v>138</v>
      </c>
      <c r="B33" s="26"/>
      <c r="C33" s="26"/>
    </row>
    <row r="34" spans="1:3" ht="13.5" thickBot="1">
      <c r="A34" s="3" t="s">
        <v>139</v>
      </c>
      <c r="B34" s="26">
        <v>311771</v>
      </c>
      <c r="C34" s="26">
        <f>+'[1]hayat'!$C$33</f>
        <v>311619.45</v>
      </c>
    </row>
    <row r="35" spans="1:3" ht="13.5" thickBot="1">
      <c r="A35" s="3" t="s">
        <v>140</v>
      </c>
      <c r="B35" s="26">
        <v>-311771</v>
      </c>
      <c r="C35" s="26">
        <f>+'[1]hayat'!$C$34</f>
        <v>-311619.45</v>
      </c>
    </row>
    <row r="36" spans="1:3" ht="13.5" thickBot="1">
      <c r="A36" s="17" t="s">
        <v>141</v>
      </c>
      <c r="B36" s="25">
        <f>SUM(B37:B45)</f>
        <v>0</v>
      </c>
      <c r="C36" s="25">
        <f>SUM(C37:C45)</f>
        <v>0</v>
      </c>
    </row>
    <row r="37" spans="1:3" ht="13.5" thickBot="1">
      <c r="A37" s="3" t="s">
        <v>142</v>
      </c>
      <c r="B37" s="26"/>
      <c r="C37" s="26"/>
    </row>
    <row r="38" spans="1:3" ht="13.5" thickBot="1">
      <c r="A38" s="3" t="s">
        <v>143</v>
      </c>
      <c r="B38" s="26"/>
      <c r="C38" s="26"/>
    </row>
    <row r="39" spans="1:3" ht="13.5" thickBot="1">
      <c r="A39" s="3" t="s">
        <v>144</v>
      </c>
      <c r="B39" s="26"/>
      <c r="C39" s="26"/>
    </row>
    <row r="40" spans="1:3" ht="13.5" thickBot="1">
      <c r="A40" s="3" t="s">
        <v>145</v>
      </c>
      <c r="B40" s="26"/>
      <c r="C40" s="26"/>
    </row>
    <row r="41" spans="1:3" ht="13.5" thickBot="1">
      <c r="A41" s="3" t="s">
        <v>146</v>
      </c>
      <c r="B41" s="26"/>
      <c r="C41" s="26"/>
    </row>
    <row r="42" spans="1:3" ht="13.5" thickBot="1">
      <c r="A42" s="3" t="s">
        <v>147</v>
      </c>
      <c r="B42" s="26"/>
      <c r="C42" s="26"/>
    </row>
    <row r="43" spans="1:3" ht="13.5" thickBot="1">
      <c r="A43" s="3" t="s">
        <v>148</v>
      </c>
      <c r="B43" s="26"/>
      <c r="C43" s="26"/>
    </row>
    <row r="44" spans="1:3" ht="13.5" thickBot="1">
      <c r="A44" s="3" t="s">
        <v>149</v>
      </c>
      <c r="B44" s="26"/>
      <c r="C44" s="26"/>
    </row>
    <row r="45" spans="1:3" ht="13.5" thickBot="1">
      <c r="A45" s="3" t="s">
        <v>150</v>
      </c>
      <c r="B45" s="26"/>
      <c r="C45" s="26"/>
    </row>
    <row r="46" spans="1:3" ht="13.5" thickBot="1">
      <c r="A46" s="17" t="s">
        <v>151</v>
      </c>
      <c r="B46" s="25">
        <f>SUM(B47:B53)</f>
        <v>4365.05</v>
      </c>
      <c r="C46" s="25">
        <f>SUM(C47:C53)</f>
        <v>6643.3</v>
      </c>
    </row>
    <row r="47" spans="1:3" ht="13.5" thickBot="1">
      <c r="A47" s="3" t="s">
        <v>152</v>
      </c>
      <c r="B47" s="26"/>
      <c r="C47" s="26"/>
    </row>
    <row r="48" spans="1:3" ht="13.5" thickBot="1">
      <c r="A48" s="3" t="s">
        <v>153</v>
      </c>
      <c r="B48" s="26"/>
      <c r="C48" s="26"/>
    </row>
    <row r="49" spans="1:3" ht="13.5" thickBot="1">
      <c r="A49" s="3" t="s">
        <v>154</v>
      </c>
      <c r="B49" s="26">
        <v>4365.05</v>
      </c>
      <c r="C49" s="26">
        <f>+'[1]hayat'!$C$48</f>
        <v>4365.05</v>
      </c>
    </row>
    <row r="50" spans="1:3" ht="13.5" thickBot="1">
      <c r="A50" s="3" t="s">
        <v>155</v>
      </c>
      <c r="B50" s="26"/>
      <c r="C50" s="26">
        <f>+'[1]hayat'!$C$49</f>
        <v>2278.25</v>
      </c>
    </row>
    <row r="51" spans="1:3" ht="13.5" thickBot="1">
      <c r="A51" s="3" t="s">
        <v>156</v>
      </c>
      <c r="B51" s="26"/>
      <c r="C51" s="26"/>
    </row>
    <row r="52" spans="1:3" ht="13.5" thickBot="1">
      <c r="A52" s="3" t="s">
        <v>157</v>
      </c>
      <c r="B52" s="26"/>
      <c r="C52" s="26"/>
    </row>
    <row r="53" spans="1:3" ht="13.5" thickBot="1">
      <c r="A53" s="3" t="s">
        <v>158</v>
      </c>
      <c r="B53" s="26"/>
      <c r="C53" s="26"/>
    </row>
    <row r="54" spans="1:3" ht="13.5" thickBot="1">
      <c r="A54" s="17" t="s">
        <v>159</v>
      </c>
      <c r="B54" s="25">
        <f>SUM(B55:B58)</f>
        <v>3302445.91</v>
      </c>
      <c r="C54" s="25">
        <f>SUM(C55:C58)</f>
        <v>0</v>
      </c>
    </row>
    <row r="55" spans="1:3" ht="13.5" thickBot="1">
      <c r="A55" s="3" t="s">
        <v>160</v>
      </c>
      <c r="B55" s="26">
        <v>3302445.91</v>
      </c>
      <c r="C55" s="26"/>
    </row>
    <row r="56" spans="1:3" ht="13.5" thickBot="1">
      <c r="A56" s="3" t="s">
        <v>161</v>
      </c>
      <c r="B56" s="26"/>
      <c r="C56" s="26"/>
    </row>
    <row r="57" spans="1:3" ht="13.5" thickBot="1">
      <c r="A57" s="3" t="s">
        <v>162</v>
      </c>
      <c r="B57" s="26"/>
      <c r="C57" s="26"/>
    </row>
    <row r="58" spans="1:3" ht="13.5" thickBot="1">
      <c r="A58" s="3" t="s">
        <v>163</v>
      </c>
      <c r="B58" s="26"/>
      <c r="C58" s="26"/>
    </row>
    <row r="59" spans="1:3" ht="13.5" thickBot="1">
      <c r="A59" s="17" t="s">
        <v>164</v>
      </c>
      <c r="B59" s="25">
        <f>SUM(B60:B67)</f>
        <v>5738217</v>
      </c>
      <c r="C59" s="25">
        <f>SUM(C60:C67)</f>
        <v>3534000.66</v>
      </c>
    </row>
    <row r="60" spans="1:3" ht="13.5" thickBot="1">
      <c r="A60" s="3" t="s">
        <v>165</v>
      </c>
      <c r="B60" s="26"/>
      <c r="C60" s="26"/>
    </row>
    <row r="61" spans="1:3" ht="13.5" thickBot="1">
      <c r="A61" s="3" t="s">
        <v>166</v>
      </c>
      <c r="B61" s="26">
        <v>5709317</v>
      </c>
      <c r="C61" s="26">
        <v>3517510</v>
      </c>
    </row>
    <row r="62" spans="1:3" ht="13.5" thickBot="1">
      <c r="A62" s="3" t="s">
        <v>167</v>
      </c>
      <c r="B62" s="40"/>
      <c r="C62" s="26"/>
    </row>
    <row r="63" spans="1:3" ht="13.5" thickBot="1">
      <c r="A63" s="3" t="s">
        <v>168</v>
      </c>
      <c r="B63" s="26">
        <v>28900</v>
      </c>
      <c r="C63" s="26">
        <v>12352</v>
      </c>
    </row>
    <row r="64" spans="1:3" ht="13.5" thickBot="1">
      <c r="A64" s="3" t="s">
        <v>169</v>
      </c>
      <c r="B64" s="26"/>
      <c r="C64" s="26">
        <f>+'[1]hayat'!$C$63</f>
        <v>4138.66</v>
      </c>
    </row>
    <row r="65" spans="1:3" ht="13.5" thickBot="1">
      <c r="A65" s="3" t="s">
        <v>170</v>
      </c>
      <c r="B65" s="26"/>
      <c r="C65" s="26"/>
    </row>
    <row r="66" spans="1:3" ht="13.5" thickBot="1">
      <c r="A66" s="3" t="s">
        <v>171</v>
      </c>
      <c r="B66" s="26"/>
      <c r="C66" s="26"/>
    </row>
    <row r="67" spans="1:3" ht="13.5" thickBot="1">
      <c r="A67" s="3" t="s">
        <v>172</v>
      </c>
      <c r="B67" s="26"/>
      <c r="C67" s="26"/>
    </row>
    <row r="68" spans="1:3" ht="13.5" thickBot="1">
      <c r="A68" s="17" t="s">
        <v>173</v>
      </c>
      <c r="B68" s="43">
        <f>+B10+B16+B25+B36+B46+B54+B59</f>
        <v>393336634.72</v>
      </c>
      <c r="C68" s="43">
        <f>+C10+C16+C25+C36+C46+C54+C59</f>
        <v>336462838.01000005</v>
      </c>
    </row>
    <row r="69" spans="1:3" ht="16.5" thickBot="1">
      <c r="A69" s="18"/>
      <c r="B69" s="22"/>
      <c r="C69" s="22"/>
    </row>
    <row r="70" spans="1:4" s="8" customFormat="1" ht="13.5" thickBot="1">
      <c r="A70" s="21" t="s">
        <v>113</v>
      </c>
      <c r="B70" s="31"/>
      <c r="C70" s="32"/>
      <c r="D70" s="41"/>
    </row>
    <row r="71" spans="1:4" s="8" customFormat="1" ht="12.75">
      <c r="A71" s="10" t="s">
        <v>174</v>
      </c>
      <c r="B71" s="27"/>
      <c r="C71" s="27"/>
      <c r="D71" s="41"/>
    </row>
    <row r="72" spans="1:3" ht="12.75">
      <c r="A72" s="14"/>
      <c r="B72" s="24"/>
      <c r="C72" s="24"/>
    </row>
    <row r="73" spans="1:3" ht="13.5" thickBot="1">
      <c r="A73" s="15"/>
      <c r="B73" s="28"/>
      <c r="C73" s="28"/>
    </row>
    <row r="74" spans="1:3" ht="13.5" thickBot="1">
      <c r="A74" s="17" t="s">
        <v>175</v>
      </c>
      <c r="B74" s="25">
        <f>SUM(B75:B84)</f>
        <v>0</v>
      </c>
      <c r="C74" s="25">
        <f>SUM(C75:C84)</f>
        <v>0</v>
      </c>
    </row>
    <row r="75" spans="1:3" ht="13.5" thickBot="1">
      <c r="A75" s="3" t="s">
        <v>131</v>
      </c>
      <c r="B75" s="26"/>
      <c r="C75" s="26"/>
    </row>
    <row r="76" spans="1:3" ht="13.5" thickBot="1">
      <c r="A76" s="3" t="s">
        <v>132</v>
      </c>
      <c r="B76" s="26"/>
      <c r="C76" s="26"/>
    </row>
    <row r="77" spans="1:3" ht="13.5" thickBot="1">
      <c r="A77" s="3" t="s">
        <v>176</v>
      </c>
      <c r="B77" s="26"/>
      <c r="C77" s="26"/>
    </row>
    <row r="78" spans="1:3" ht="13.5" thickBot="1">
      <c r="A78" s="3" t="s">
        <v>134</v>
      </c>
      <c r="B78" s="26"/>
      <c r="C78" s="26"/>
    </row>
    <row r="79" spans="1:3" ht="13.5" thickBot="1">
      <c r="A79" s="3" t="s">
        <v>177</v>
      </c>
      <c r="B79" s="26"/>
      <c r="C79" s="26"/>
    </row>
    <row r="80" spans="1:3" ht="13.5" thickBot="1">
      <c r="A80" s="3" t="s">
        <v>136</v>
      </c>
      <c r="B80" s="26"/>
      <c r="C80" s="26"/>
    </row>
    <row r="81" spans="1:3" ht="13.5" thickBot="1">
      <c r="A81" s="3" t="s">
        <v>137</v>
      </c>
      <c r="B81" s="26"/>
      <c r="C81" s="26"/>
    </row>
    <row r="82" spans="1:3" ht="13.5" thickBot="1">
      <c r="A82" s="3" t="s">
        <v>138</v>
      </c>
      <c r="B82" s="29"/>
      <c r="C82" s="29"/>
    </row>
    <row r="83" spans="1:3" ht="13.5" thickBot="1">
      <c r="A83" s="3" t="s">
        <v>178</v>
      </c>
      <c r="B83" s="29"/>
      <c r="C83" s="29"/>
    </row>
    <row r="84" spans="1:3" ht="13.5" thickBot="1">
      <c r="A84" s="3" t="s">
        <v>140</v>
      </c>
      <c r="B84" s="29"/>
      <c r="C84" s="29"/>
    </row>
    <row r="85" spans="1:3" ht="13.5" thickBot="1">
      <c r="A85" s="17" t="s">
        <v>179</v>
      </c>
      <c r="B85" s="25">
        <f>SUM(B86:B94)</f>
        <v>0</v>
      </c>
      <c r="C85" s="25">
        <f>SUM(C86:C94)</f>
        <v>0</v>
      </c>
    </row>
    <row r="86" spans="1:3" ht="13.5" thickBot="1">
      <c r="A86" s="3" t="s">
        <v>142</v>
      </c>
      <c r="B86" s="29"/>
      <c r="C86" s="29"/>
    </row>
    <row r="87" spans="1:3" ht="13.5" thickBot="1">
      <c r="A87" s="3" t="s">
        <v>143</v>
      </c>
      <c r="B87" s="29"/>
      <c r="C87" s="29"/>
    </row>
    <row r="88" spans="1:3" ht="13.5" thickBot="1">
      <c r="A88" s="3" t="s">
        <v>180</v>
      </c>
      <c r="B88" s="29"/>
      <c r="C88" s="29"/>
    </row>
    <row r="89" spans="1:3" ht="13.5" thickBot="1">
      <c r="A89" s="3" t="s">
        <v>145</v>
      </c>
      <c r="B89" s="29"/>
      <c r="C89" s="29"/>
    </row>
    <row r="90" spans="1:3" ht="13.5" thickBot="1">
      <c r="A90" s="3" t="s">
        <v>181</v>
      </c>
      <c r="B90" s="29"/>
      <c r="C90" s="29"/>
    </row>
    <row r="91" spans="1:3" ht="13.5" thickBot="1">
      <c r="A91" s="3" t="s">
        <v>147</v>
      </c>
      <c r="B91" s="29"/>
      <c r="C91" s="29"/>
    </row>
    <row r="92" spans="1:3" ht="13.5" thickBot="1">
      <c r="A92" s="3" t="s">
        <v>148</v>
      </c>
      <c r="B92" s="29"/>
      <c r="C92" s="29"/>
    </row>
    <row r="93" spans="1:3" ht="13.5" thickBot="1">
      <c r="A93" s="3" t="s">
        <v>149</v>
      </c>
      <c r="B93" s="29"/>
      <c r="C93" s="29"/>
    </row>
    <row r="94" spans="1:3" ht="13.5" thickBot="1">
      <c r="A94" s="3" t="s">
        <v>150</v>
      </c>
      <c r="B94" s="29"/>
      <c r="C94" s="29"/>
    </row>
    <row r="95" spans="1:3" ht="13.5" thickBot="1">
      <c r="A95" s="17" t="s">
        <v>182</v>
      </c>
      <c r="B95" s="25">
        <f>SUM(B96:B102)</f>
        <v>0</v>
      </c>
      <c r="C95" s="25">
        <f>SUM(C96:C102)</f>
        <v>0</v>
      </c>
    </row>
    <row r="96" spans="1:3" ht="13.5" thickBot="1">
      <c r="A96" s="3" t="s">
        <v>152</v>
      </c>
      <c r="B96" s="26"/>
      <c r="C96" s="26"/>
    </row>
    <row r="97" spans="1:3" ht="13.5" thickBot="1">
      <c r="A97" s="3" t="s">
        <v>153</v>
      </c>
      <c r="B97" s="26"/>
      <c r="C97" s="26"/>
    </row>
    <row r="98" spans="1:3" ht="13.5" thickBot="1">
      <c r="A98" s="3" t="s">
        <v>154</v>
      </c>
      <c r="B98" s="26"/>
      <c r="C98" s="26"/>
    </row>
    <row r="99" spans="1:3" ht="13.5" thickBot="1">
      <c r="A99" s="3" t="s">
        <v>155</v>
      </c>
      <c r="B99" s="26"/>
      <c r="C99" s="26"/>
    </row>
    <row r="100" spans="1:3" ht="13.5" thickBot="1">
      <c r="A100" s="3" t="s">
        <v>156</v>
      </c>
      <c r="B100" s="26"/>
      <c r="C100" s="26"/>
    </row>
    <row r="101" spans="1:3" ht="13.5" thickBot="1">
      <c r="A101" s="3" t="s">
        <v>157</v>
      </c>
      <c r="B101" s="26"/>
      <c r="C101" s="26"/>
    </row>
    <row r="102" spans="1:3" ht="13.5" thickBot="1">
      <c r="A102" s="3" t="s">
        <v>158</v>
      </c>
      <c r="B102" s="26"/>
      <c r="C102" s="26"/>
    </row>
    <row r="103" spans="1:3" ht="13.5" thickBot="1">
      <c r="A103" s="17" t="s">
        <v>183</v>
      </c>
      <c r="B103" s="25">
        <f>SUM(B104:B113)</f>
        <v>0</v>
      </c>
      <c r="C103" s="25">
        <f>SUM(C104:C113)</f>
        <v>0</v>
      </c>
    </row>
    <row r="104" spans="1:3" ht="13.5" thickBot="1">
      <c r="A104" s="3" t="s">
        <v>184</v>
      </c>
      <c r="B104" s="29"/>
      <c r="C104" s="29"/>
    </row>
    <row r="105" spans="1:3" ht="13.5" thickBot="1">
      <c r="A105" s="3" t="s">
        <v>185</v>
      </c>
      <c r="B105" s="29"/>
      <c r="C105" s="29"/>
    </row>
    <row r="106" spans="1:3" ht="13.5" thickBot="1">
      <c r="A106" s="3" t="s">
        <v>186</v>
      </c>
      <c r="B106" s="29"/>
      <c r="C106" s="29"/>
    </row>
    <row r="107" spans="1:3" ht="13.5" thickBot="1">
      <c r="A107" s="3" t="s">
        <v>187</v>
      </c>
      <c r="B107" s="29"/>
      <c r="C107" s="29"/>
    </row>
    <row r="108" spans="1:3" ht="13.5" thickBot="1">
      <c r="A108" s="3" t="s">
        <v>188</v>
      </c>
      <c r="B108" s="29"/>
      <c r="C108" s="29"/>
    </row>
    <row r="109" spans="1:3" ht="13.5" thickBot="1">
      <c r="A109" s="3" t="s">
        <v>189</v>
      </c>
      <c r="B109" s="29"/>
      <c r="C109" s="29"/>
    </row>
    <row r="110" spans="1:3" ht="13.5" thickBot="1">
      <c r="A110" s="3" t="s">
        <v>190</v>
      </c>
      <c r="B110" s="29"/>
      <c r="C110" s="29"/>
    </row>
    <row r="111" spans="1:3" ht="13.5" thickBot="1">
      <c r="A111" s="3" t="s">
        <v>191</v>
      </c>
      <c r="B111" s="29"/>
      <c r="C111" s="29"/>
    </row>
    <row r="112" spans="1:3" ht="13.5" thickBot="1">
      <c r="A112" s="3" t="s">
        <v>192</v>
      </c>
      <c r="B112" s="29"/>
      <c r="C112" s="29"/>
    </row>
    <row r="113" spans="1:3" ht="13.5" thickBot="1">
      <c r="A113" s="3" t="s">
        <v>193</v>
      </c>
      <c r="B113" s="29"/>
      <c r="C113" s="29"/>
    </row>
    <row r="114" spans="1:3" ht="13.5" thickBot="1">
      <c r="A114" s="17" t="s">
        <v>194</v>
      </c>
      <c r="B114" s="25">
        <f>SUM(B115:B124)</f>
        <v>1828</v>
      </c>
      <c r="C114" s="25">
        <f>SUM(C115:C124)</f>
        <v>2591345</v>
      </c>
    </row>
    <row r="115" spans="1:3" ht="13.5" thickBot="1">
      <c r="A115" s="3" t="s">
        <v>195</v>
      </c>
      <c r="B115" s="29"/>
      <c r="C115" s="29"/>
    </row>
    <row r="116" spans="1:3" ht="13.5" thickBot="1">
      <c r="A116" s="3" t="s">
        <v>196</v>
      </c>
      <c r="B116" s="29"/>
      <c r="C116" s="29"/>
    </row>
    <row r="117" spans="1:3" ht="13.5" thickBot="1">
      <c r="A117" s="3" t="s">
        <v>197</v>
      </c>
      <c r="B117" s="29"/>
      <c r="C117" s="29">
        <v>3246705</v>
      </c>
    </row>
    <row r="118" spans="1:3" ht="13.5" thickBot="1">
      <c r="A118" s="3" t="s">
        <v>198</v>
      </c>
      <c r="B118" s="29"/>
      <c r="C118" s="29">
        <v>1541539</v>
      </c>
    </row>
    <row r="119" spans="1:3" ht="13.5" thickBot="1">
      <c r="A119" s="3" t="s">
        <v>199</v>
      </c>
      <c r="B119" s="29">
        <v>2166310</v>
      </c>
      <c r="C119" s="29">
        <v>1631878</v>
      </c>
    </row>
    <row r="120" spans="1:3" ht="13.5" thickBot="1">
      <c r="A120" s="3" t="s">
        <v>200</v>
      </c>
      <c r="B120" s="29"/>
      <c r="C120" s="29">
        <v>13495</v>
      </c>
    </row>
    <row r="121" spans="1:3" ht="13.5" thickBot="1">
      <c r="A121" s="3" t="s">
        <v>201</v>
      </c>
      <c r="B121" s="29">
        <v>812903</v>
      </c>
      <c r="C121" s="29">
        <v>6314800</v>
      </c>
    </row>
    <row r="122" spans="1:3" ht="13.5" thickBot="1">
      <c r="A122" s="3" t="s">
        <v>202</v>
      </c>
      <c r="B122" s="29"/>
      <c r="C122" s="29"/>
    </row>
    <row r="123" spans="1:3" ht="13.5" thickBot="1">
      <c r="A123" s="3" t="s">
        <v>203</v>
      </c>
      <c r="B123" s="29">
        <v>-2977385</v>
      </c>
      <c r="C123" s="29">
        <v>-10157072</v>
      </c>
    </row>
    <row r="124" spans="1:3" ht="13.5" thickBot="1">
      <c r="A124" s="3" t="s">
        <v>204</v>
      </c>
      <c r="B124" s="29"/>
      <c r="C124" s="29"/>
    </row>
    <row r="125" spans="1:3" ht="13.5" thickBot="1">
      <c r="A125" s="17" t="s">
        <v>205</v>
      </c>
      <c r="B125" s="25">
        <f>SUM(B126:B132)</f>
        <v>0</v>
      </c>
      <c r="C125" s="25">
        <f>SUM(C126:C132)</f>
        <v>0</v>
      </c>
    </row>
    <row r="126" spans="1:3" ht="13.5" thickBot="1">
      <c r="A126" s="3" t="s">
        <v>206</v>
      </c>
      <c r="B126" s="29">
        <v>4434149</v>
      </c>
      <c r="C126" s="29"/>
    </row>
    <row r="127" spans="1:3" ht="13.5" thickBot="1">
      <c r="A127" s="3" t="s">
        <v>207</v>
      </c>
      <c r="B127" s="29"/>
      <c r="C127" s="29"/>
    </row>
    <row r="128" spans="1:3" ht="13.5" thickBot="1">
      <c r="A128" s="3" t="s">
        <v>208</v>
      </c>
      <c r="B128" s="29"/>
      <c r="C128" s="29"/>
    </row>
    <row r="129" spans="1:3" ht="13.5" thickBot="1">
      <c r="A129" s="3" t="s">
        <v>209</v>
      </c>
      <c r="B129" s="29"/>
      <c r="C129" s="29"/>
    </row>
    <row r="130" spans="1:3" ht="13.5" thickBot="1">
      <c r="A130" s="3" t="s">
        <v>210</v>
      </c>
      <c r="B130" s="29"/>
      <c r="C130" s="29"/>
    </row>
    <row r="131" spans="1:3" ht="13.5" thickBot="1">
      <c r="A131" s="3" t="s">
        <v>211</v>
      </c>
      <c r="B131" s="29">
        <v>-4434149</v>
      </c>
      <c r="C131" s="29"/>
    </row>
    <row r="132" spans="1:3" ht="13.5" thickBot="1">
      <c r="A132" s="3" t="s">
        <v>212</v>
      </c>
      <c r="B132" s="29"/>
      <c r="C132" s="29"/>
    </row>
    <row r="133" spans="1:3" ht="13.5" thickBot="1">
      <c r="A133" s="17" t="s">
        <v>213</v>
      </c>
      <c r="B133" s="25">
        <f>SUM(B134:B136)</f>
        <v>0</v>
      </c>
      <c r="C133" s="25">
        <f>SUM(C134:C136)</f>
        <v>0</v>
      </c>
    </row>
    <row r="134" spans="1:3" ht="13.5" thickBot="1">
      <c r="A134" s="3" t="s">
        <v>214</v>
      </c>
      <c r="B134" s="29"/>
      <c r="C134" s="29"/>
    </row>
    <row r="135" spans="1:3" ht="13.5" thickBot="1">
      <c r="A135" s="3" t="s">
        <v>215</v>
      </c>
      <c r="B135" s="29"/>
      <c r="C135" s="29"/>
    </row>
    <row r="136" spans="1:3" ht="13.5" thickBot="1">
      <c r="A136" s="3" t="s">
        <v>216</v>
      </c>
      <c r="B136" s="29"/>
      <c r="C136" s="29"/>
    </row>
    <row r="137" spans="1:3" ht="13.5" thickBot="1">
      <c r="A137" s="17" t="s">
        <v>217</v>
      </c>
      <c r="B137" s="25">
        <f>SUM(B138:B145)</f>
        <v>1207883</v>
      </c>
      <c r="C137" s="25">
        <f>SUM(C138:C145)</f>
        <v>0</v>
      </c>
    </row>
    <row r="138" spans="1:3" ht="13.5" thickBot="1">
      <c r="A138" s="3" t="s">
        <v>218</v>
      </c>
      <c r="B138" s="29"/>
      <c r="C138" s="29"/>
    </row>
    <row r="139" spans="1:3" ht="13.5" thickBot="1">
      <c r="A139" s="3" t="s">
        <v>219</v>
      </c>
      <c r="B139" s="29"/>
      <c r="C139" s="29"/>
    </row>
    <row r="140" spans="1:3" ht="13.5" thickBot="1">
      <c r="A140" s="3" t="s">
        <v>220</v>
      </c>
      <c r="B140" s="29"/>
      <c r="C140" s="29"/>
    </row>
    <row r="141" spans="1:3" ht="13.5" thickBot="1">
      <c r="A141" s="3" t="s">
        <v>221</v>
      </c>
      <c r="B141" s="29"/>
      <c r="C141" s="29"/>
    </row>
    <row r="142" spans="1:3" ht="13.5" thickBot="1">
      <c r="A142" s="3" t="s">
        <v>222</v>
      </c>
      <c r="B142" s="29">
        <v>1207883</v>
      </c>
      <c r="C142" s="29"/>
    </row>
    <row r="143" spans="1:3" ht="13.5" thickBot="1">
      <c r="A143" s="3" t="s">
        <v>223</v>
      </c>
      <c r="B143" s="29"/>
      <c r="C143" s="29"/>
    </row>
    <row r="144" spans="1:3" ht="13.5" thickBot="1">
      <c r="A144" s="3" t="s">
        <v>224</v>
      </c>
      <c r="B144" s="29"/>
      <c r="C144" s="29"/>
    </row>
    <row r="145" spans="1:3" ht="13.5" thickBot="1">
      <c r="A145" s="3" t="s">
        <v>225</v>
      </c>
      <c r="B145" s="29"/>
      <c r="C145" s="29"/>
    </row>
    <row r="146" spans="1:3" ht="13.5" thickBot="1">
      <c r="A146" s="17" t="s">
        <v>226</v>
      </c>
      <c r="B146" s="43">
        <f>+B74+B85+B95+B103+B114+B125+B133+B137</f>
        <v>1209711</v>
      </c>
      <c r="C146" s="43">
        <f>+C74+C85+C95+C103+C114+C125+C133+C137</f>
        <v>2591345</v>
      </c>
    </row>
    <row r="147" spans="1:3" ht="13.5" thickBot="1">
      <c r="A147" s="17" t="s">
        <v>227</v>
      </c>
      <c r="B147" s="43">
        <f>+B68+B146</f>
        <v>394546345.72</v>
      </c>
      <c r="C147" s="43">
        <f>+C68+C146</f>
        <v>339054183.01000005</v>
      </c>
    </row>
    <row r="148" spans="1:3" ht="12.75">
      <c r="A148" s="19"/>
      <c r="B148" s="30"/>
      <c r="C148" s="30"/>
    </row>
    <row r="149" spans="1:3" ht="13.5" thickBot="1">
      <c r="A149" s="20"/>
      <c r="B149" s="22"/>
      <c r="C149" s="22"/>
    </row>
    <row r="150" spans="1:4" s="8" customFormat="1" ht="13.5" thickBot="1">
      <c r="A150" s="21" t="s">
        <v>228</v>
      </c>
      <c r="B150" s="31"/>
      <c r="C150" s="32"/>
      <c r="D150" s="41"/>
    </row>
    <row r="151" spans="1:4" s="8" customFormat="1" ht="12.75">
      <c r="A151" s="10" t="s">
        <v>229</v>
      </c>
      <c r="B151" s="27"/>
      <c r="C151" s="27"/>
      <c r="D151" s="41"/>
    </row>
    <row r="152" spans="1:3" ht="12.75">
      <c r="A152" s="14"/>
      <c r="B152" s="24"/>
      <c r="C152" s="24"/>
    </row>
    <row r="153" spans="1:3" ht="13.5" thickBot="1">
      <c r="A153" s="15"/>
      <c r="B153" s="28"/>
      <c r="C153" s="28"/>
    </row>
    <row r="154" spans="1:3" ht="13.5" thickBot="1">
      <c r="A154" s="17" t="s">
        <v>230</v>
      </c>
      <c r="B154" s="25">
        <f>SUM(B155:B162)</f>
        <v>0</v>
      </c>
      <c r="C154" s="25">
        <f>SUM(C155:C162)</f>
        <v>0</v>
      </c>
    </row>
    <row r="155" spans="1:3" ht="13.5" thickBot="1">
      <c r="A155" s="3" t="s">
        <v>231</v>
      </c>
      <c r="B155" s="26"/>
      <c r="C155" s="26"/>
    </row>
    <row r="156" spans="1:3" ht="13.5" thickBot="1">
      <c r="A156" s="3" t="s">
        <v>232</v>
      </c>
      <c r="B156" s="26"/>
      <c r="C156" s="26"/>
    </row>
    <row r="157" spans="1:3" ht="13.5" thickBot="1">
      <c r="A157" s="3" t="s">
        <v>233</v>
      </c>
      <c r="B157" s="26"/>
      <c r="C157" s="26"/>
    </row>
    <row r="158" spans="1:3" ht="13.5" thickBot="1">
      <c r="A158" s="3" t="s">
        <v>234</v>
      </c>
      <c r="B158" s="26"/>
      <c r="C158" s="26"/>
    </row>
    <row r="159" spans="1:3" ht="13.5" thickBot="1">
      <c r="A159" s="3" t="s">
        <v>235</v>
      </c>
      <c r="B159" s="26"/>
      <c r="C159" s="26"/>
    </row>
    <row r="160" spans="1:3" ht="13.5" thickBot="1">
      <c r="A160" s="3" t="s">
        <v>236</v>
      </c>
      <c r="B160" s="26"/>
      <c r="C160" s="26"/>
    </row>
    <row r="161" spans="1:3" ht="13.5" thickBot="1">
      <c r="A161" s="3" t="s">
        <v>237</v>
      </c>
      <c r="B161" s="26"/>
      <c r="C161" s="26"/>
    </row>
    <row r="162" spans="1:3" ht="13.5" thickBot="1">
      <c r="A162" s="3" t="s">
        <v>238</v>
      </c>
      <c r="B162" s="26"/>
      <c r="C162" s="26"/>
    </row>
    <row r="163" spans="1:3" ht="13.5" thickBot="1">
      <c r="A163" s="17" t="s">
        <v>239</v>
      </c>
      <c r="B163" s="25">
        <f>SUM(B164:B169)</f>
        <v>1949363</v>
      </c>
      <c r="C163" s="25">
        <f>SUM(C164:C169)</f>
        <v>8135478</v>
      </c>
    </row>
    <row r="164" spans="1:5" ht="13.5" thickBot="1">
      <c r="A164" s="3" t="s">
        <v>240</v>
      </c>
      <c r="B164" s="40">
        <v>1945245</v>
      </c>
      <c r="C164" s="26">
        <v>798344</v>
      </c>
      <c r="E164" s="22"/>
    </row>
    <row r="165" spans="1:3" ht="13.5" thickBot="1">
      <c r="A165" s="3" t="s">
        <v>241</v>
      </c>
      <c r="B165" s="26"/>
      <c r="C165" s="26"/>
    </row>
    <row r="166" spans="1:3" ht="13.5" thickBot="1">
      <c r="A166" s="3" t="s">
        <v>242</v>
      </c>
      <c r="B166" s="26"/>
      <c r="C166" s="26"/>
    </row>
    <row r="167" spans="1:3" ht="13.5" thickBot="1">
      <c r="A167" s="3" t="s">
        <v>243</v>
      </c>
      <c r="B167" s="26"/>
      <c r="C167" s="26"/>
    </row>
    <row r="168" spans="1:5" ht="13.5" thickBot="1">
      <c r="A168" s="3" t="s">
        <v>244</v>
      </c>
      <c r="B168" s="40">
        <v>4118</v>
      </c>
      <c r="C168" s="26">
        <v>7337134</v>
      </c>
      <c r="D168" s="42"/>
      <c r="E168" s="42"/>
    </row>
    <row r="169" spans="1:3" ht="13.5" thickBot="1">
      <c r="A169" s="3" t="s">
        <v>245</v>
      </c>
      <c r="B169" s="26"/>
      <c r="C169" s="26"/>
    </row>
    <row r="170" spans="1:3" ht="13.5" thickBot="1">
      <c r="A170" s="17" t="s">
        <v>246</v>
      </c>
      <c r="B170" s="25">
        <f>SUM(B171:B176)</f>
        <v>95.06</v>
      </c>
      <c r="C170" s="25">
        <f>SUM(C171:C176)</f>
        <v>535</v>
      </c>
    </row>
    <row r="171" spans="1:3" ht="13.5" thickBot="1">
      <c r="A171" s="3" t="s">
        <v>247</v>
      </c>
      <c r="B171" s="26">
        <v>95.06</v>
      </c>
      <c r="C171" s="26">
        <v>61</v>
      </c>
    </row>
    <row r="172" spans="1:3" ht="13.5" thickBot="1">
      <c r="A172" s="3" t="s">
        <v>248</v>
      </c>
      <c r="B172" s="26"/>
      <c r="C172" s="26"/>
    </row>
    <row r="173" spans="1:3" ht="13.5" thickBot="1">
      <c r="A173" s="3" t="s">
        <v>249</v>
      </c>
      <c r="B173" s="26"/>
      <c r="C173" s="26"/>
    </row>
    <row r="174" spans="1:3" ht="13.5" thickBot="1">
      <c r="A174" s="3" t="s">
        <v>250</v>
      </c>
      <c r="B174" s="26"/>
      <c r="C174" s="26"/>
    </row>
    <row r="175" spans="1:3" ht="13.5" thickBot="1">
      <c r="A175" s="3" t="s">
        <v>251</v>
      </c>
      <c r="B175" s="26"/>
      <c r="C175" s="26">
        <v>474</v>
      </c>
    </row>
    <row r="176" spans="1:3" ht="13.5" thickBot="1">
      <c r="A176" s="3" t="s">
        <v>252</v>
      </c>
      <c r="B176" s="26"/>
      <c r="C176" s="26"/>
    </row>
    <row r="177" spans="1:3" ht="13.5" thickBot="1">
      <c r="A177" s="17" t="s">
        <v>253</v>
      </c>
      <c r="B177" s="25">
        <f>SUM(B178:B180)</f>
        <v>5647742</v>
      </c>
      <c r="C177" s="25">
        <f>SUM(C178:C180)</f>
        <v>6258555</v>
      </c>
    </row>
    <row r="178" spans="1:3" ht="13.5" thickBot="1">
      <c r="A178" s="3" t="s">
        <v>254</v>
      </c>
      <c r="B178" s="26">
        <v>244373</v>
      </c>
      <c r="C178" s="26">
        <v>184906</v>
      </c>
    </row>
    <row r="179" spans="1:3" ht="13.5" thickBot="1">
      <c r="A179" s="3" t="s">
        <v>255</v>
      </c>
      <c r="B179" s="40">
        <f>5363813+39556</f>
        <v>5403369</v>
      </c>
      <c r="C179" s="26">
        <v>6073649</v>
      </c>
    </row>
    <row r="180" spans="1:3" ht="13.5" thickBot="1">
      <c r="A180" s="3" t="s">
        <v>256</v>
      </c>
      <c r="B180" s="26"/>
      <c r="C180" s="26"/>
    </row>
    <row r="181" spans="1:3" ht="13.5" thickBot="1">
      <c r="A181" s="17" t="s">
        <v>257</v>
      </c>
      <c r="B181" s="25">
        <f>SUM(B182:B188)</f>
        <v>36965184</v>
      </c>
      <c r="C181" s="25">
        <f>SUM(C182:C188)</f>
        <v>30819613.3</v>
      </c>
    </row>
    <row r="182" spans="1:5" ht="13.5" thickBot="1">
      <c r="A182" s="3" t="s">
        <v>258</v>
      </c>
      <c r="B182" s="40">
        <v>22645559</v>
      </c>
      <c r="C182" s="26">
        <f>+'[1]hayat'!$C$174</f>
        <v>18005021.53</v>
      </c>
      <c r="D182" s="42"/>
      <c r="E182" s="42"/>
    </row>
    <row r="183" spans="1:3" ht="13.5" thickBot="1">
      <c r="A183" s="3" t="s">
        <v>259</v>
      </c>
      <c r="B183" s="26"/>
      <c r="C183" s="26"/>
    </row>
    <row r="184" spans="1:3" ht="13.5" thickBot="1">
      <c r="A184" s="3" t="s">
        <v>260</v>
      </c>
      <c r="B184" s="26"/>
      <c r="C184" s="26"/>
    </row>
    <row r="185" spans="1:3" ht="13.5" thickBot="1">
      <c r="A185" s="3" t="s">
        <v>261</v>
      </c>
      <c r="B185" s="26">
        <v>11384263.13</v>
      </c>
      <c r="C185" s="26">
        <f>+'[1]hayat'!$C$177</f>
        <v>8345818.4</v>
      </c>
    </row>
    <row r="186" spans="1:3" ht="13.5" thickBot="1">
      <c r="A186" s="3" t="s">
        <v>262</v>
      </c>
      <c r="B186" s="26">
        <v>2935361.87</v>
      </c>
      <c r="C186" s="26"/>
    </row>
    <row r="187" spans="1:3" ht="26.25" thickBot="1">
      <c r="A187" s="3" t="s">
        <v>263</v>
      </c>
      <c r="B187" s="26"/>
      <c r="C187" s="26"/>
    </row>
    <row r="188" spans="1:3" ht="13.5" thickBot="1">
      <c r="A188" s="3" t="s">
        <v>264</v>
      </c>
      <c r="B188" s="40"/>
      <c r="C188" s="26">
        <f>+'[1]hayat'!$C$180</f>
        <v>4468773.37</v>
      </c>
    </row>
    <row r="189" spans="1:3" ht="13.5" thickBot="1">
      <c r="A189" s="17" t="s">
        <v>265</v>
      </c>
      <c r="B189" s="25">
        <f>SUM(B190:B196)</f>
        <v>7842203.92</v>
      </c>
      <c r="C189" s="25">
        <f>SUM(C190:C196)</f>
        <v>5493718</v>
      </c>
    </row>
    <row r="190" spans="1:3" ht="13.5" thickBot="1">
      <c r="A190" s="3" t="s">
        <v>266</v>
      </c>
      <c r="B190" s="26">
        <v>378591.06</v>
      </c>
      <c r="C190" s="26">
        <v>378162</v>
      </c>
    </row>
    <row r="191" spans="1:3" ht="13.5" thickBot="1">
      <c r="A191" s="3" t="s">
        <v>267</v>
      </c>
      <c r="B191" s="26">
        <v>69966.51</v>
      </c>
      <c r="C191" s="26">
        <v>130271</v>
      </c>
    </row>
    <row r="192" spans="1:3" ht="26.25" thickBot="1">
      <c r="A192" s="3" t="s">
        <v>268</v>
      </c>
      <c r="B192" s="26"/>
      <c r="C192" s="26"/>
    </row>
    <row r="193" spans="1:3" ht="13.5" thickBot="1">
      <c r="A193" s="3" t="s">
        <v>269</v>
      </c>
      <c r="B193" s="26">
        <v>118080</v>
      </c>
      <c r="C193" s="26"/>
    </row>
    <row r="194" spans="1:3" ht="13.5" thickBot="1">
      <c r="A194" s="3" t="s">
        <v>270</v>
      </c>
      <c r="B194" s="26">
        <v>7275566.35</v>
      </c>
      <c r="C194" s="26">
        <f>+'[1]hayat'!$C$186</f>
        <v>4985285</v>
      </c>
    </row>
    <row r="195" spans="1:3" ht="13.5" thickBot="1">
      <c r="A195" s="3" t="s">
        <v>271</v>
      </c>
      <c r="B195" s="26"/>
      <c r="C195" s="26"/>
    </row>
    <row r="196" spans="1:3" ht="13.5" thickBot="1">
      <c r="A196" s="3" t="s">
        <v>272</v>
      </c>
      <c r="B196" s="26"/>
      <c r="C196" s="26"/>
    </row>
    <row r="197" spans="1:3" ht="13.5" thickBot="1">
      <c r="A197" s="17" t="s">
        <v>273</v>
      </c>
      <c r="B197" s="25">
        <f>SUM(B198:B200)</f>
        <v>1400612.73</v>
      </c>
      <c r="C197" s="25">
        <f>SUM(C198:C200)</f>
        <v>1891080.93</v>
      </c>
    </row>
    <row r="198" spans="1:3" ht="13.5" thickBot="1">
      <c r="A198" s="3" t="s">
        <v>274</v>
      </c>
      <c r="B198" s="26"/>
      <c r="C198" s="26"/>
    </row>
    <row r="199" spans="1:3" ht="13.5" thickBot="1">
      <c r="A199" s="3" t="s">
        <v>275</v>
      </c>
      <c r="B199" s="26"/>
      <c r="C199" s="26"/>
    </row>
    <row r="200" spans="1:5" ht="13.5" thickBot="1">
      <c r="A200" s="3" t="s">
        <v>276</v>
      </c>
      <c r="B200" s="40">
        <v>1400612.73</v>
      </c>
      <c r="C200" s="26">
        <f>+'[1]hayat'!$C$193</f>
        <v>1891080.93</v>
      </c>
      <c r="E200" s="22"/>
    </row>
    <row r="201" spans="1:3" ht="13.5" thickBot="1">
      <c r="A201" s="17" t="s">
        <v>277</v>
      </c>
      <c r="B201" s="25">
        <f>SUM(B202:B204)</f>
        <v>1079104.28</v>
      </c>
      <c r="C201" s="25">
        <f>SUM(C202:C204)</f>
        <v>1034617</v>
      </c>
    </row>
    <row r="202" spans="1:5" ht="13.5" thickBot="1">
      <c r="A202" s="3" t="s">
        <v>278</v>
      </c>
      <c r="B202" s="40">
        <v>571148</v>
      </c>
      <c r="C202" s="26">
        <v>266904</v>
      </c>
      <c r="D202" s="42"/>
      <c r="E202" s="42"/>
    </row>
    <row r="203" spans="1:3" ht="13.5" thickBot="1">
      <c r="A203" s="3" t="s">
        <v>279</v>
      </c>
      <c r="B203" s="26"/>
      <c r="C203" s="26"/>
    </row>
    <row r="204" spans="1:3" ht="13.5" thickBot="1">
      <c r="A204" s="3" t="s">
        <v>280</v>
      </c>
      <c r="B204" s="26">
        <v>507956.28</v>
      </c>
      <c r="C204" s="26">
        <v>767713</v>
      </c>
    </row>
    <row r="205" spans="1:3" ht="13.5" thickBot="1">
      <c r="A205" s="17" t="s">
        <v>281</v>
      </c>
      <c r="B205" s="25">
        <f>SUM(B206:B208)</f>
        <v>830870</v>
      </c>
      <c r="C205" s="25">
        <f>SUM(C206:C208)</f>
        <v>815743</v>
      </c>
    </row>
    <row r="206" spans="1:3" ht="13.5" thickBot="1">
      <c r="A206" s="3" t="s">
        <v>282</v>
      </c>
      <c r="B206" s="26"/>
      <c r="C206" s="26">
        <v>215904</v>
      </c>
    </row>
    <row r="207" spans="1:3" ht="13.5" thickBot="1">
      <c r="A207" s="3" t="s">
        <v>283</v>
      </c>
      <c r="B207" s="26"/>
      <c r="C207" s="26"/>
    </row>
    <row r="208" spans="1:5" ht="13.5" thickBot="1">
      <c r="A208" s="3" t="s">
        <v>284</v>
      </c>
      <c r="B208" s="40">
        <v>830870</v>
      </c>
      <c r="C208" s="26">
        <v>599839</v>
      </c>
      <c r="E208" s="22"/>
    </row>
    <row r="209" spans="1:4" s="8" customFormat="1" ht="13.5" thickBot="1">
      <c r="A209" s="17" t="s">
        <v>285</v>
      </c>
      <c r="B209" s="43">
        <f>+B154+B163+B170+B177+B181+B189+B197+B201+B205</f>
        <v>55715174.99</v>
      </c>
      <c r="C209" s="43">
        <f>+C154+C163+C170+C177+C181+C189+C197+C201+C205</f>
        <v>54449340.23</v>
      </c>
      <c r="D209" s="41"/>
    </row>
    <row r="210" spans="1:3" ht="12.75">
      <c r="A210" s="19"/>
      <c r="B210" s="30"/>
      <c r="C210" s="30"/>
    </row>
    <row r="211" spans="1:3" ht="16.5" thickBot="1">
      <c r="A211" s="18"/>
      <c r="B211" s="22"/>
      <c r="C211" s="22"/>
    </row>
    <row r="212" spans="1:4" s="8" customFormat="1" ht="13.5" thickBot="1">
      <c r="A212" s="21" t="s">
        <v>228</v>
      </c>
      <c r="B212" s="31"/>
      <c r="C212" s="32"/>
      <c r="D212" s="41"/>
    </row>
    <row r="213" spans="1:4" s="8" customFormat="1" ht="12.75">
      <c r="A213" s="10" t="s">
        <v>286</v>
      </c>
      <c r="B213" s="27"/>
      <c r="C213" s="27"/>
      <c r="D213" s="41"/>
    </row>
    <row r="214" spans="1:3" ht="12.75">
      <c r="A214" s="14"/>
      <c r="B214" s="24"/>
      <c r="C214" s="24"/>
    </row>
    <row r="215" spans="1:3" ht="26.25" customHeight="1" thickBot="1">
      <c r="A215" s="15"/>
      <c r="B215" s="28"/>
      <c r="C215" s="28"/>
    </row>
    <row r="216" spans="1:3" ht="13.5" thickBot="1">
      <c r="A216" s="17" t="s">
        <v>230</v>
      </c>
      <c r="B216" s="25">
        <f>SUM(B217:B223)</f>
        <v>0</v>
      </c>
      <c r="C216" s="25">
        <f>SUM(C217:C223)</f>
        <v>0</v>
      </c>
    </row>
    <row r="217" spans="1:3" ht="13.5" thickBot="1">
      <c r="A217" s="3" t="s">
        <v>231</v>
      </c>
      <c r="B217" s="26"/>
      <c r="C217" s="26"/>
    </row>
    <row r="218" spans="1:3" ht="13.5" thickBot="1">
      <c r="A218" s="3" t="s">
        <v>287</v>
      </c>
      <c r="B218" s="26"/>
      <c r="C218" s="26"/>
    </row>
    <row r="219" spans="1:3" ht="13.5" thickBot="1">
      <c r="A219" s="3" t="s">
        <v>233</v>
      </c>
      <c r="B219" s="26"/>
      <c r="C219" s="26"/>
    </row>
    <row r="220" spans="1:3" ht="13.5" thickBot="1">
      <c r="A220" s="3" t="s">
        <v>288</v>
      </c>
      <c r="B220" s="26"/>
      <c r="C220" s="26"/>
    </row>
    <row r="221" spans="1:3" ht="13.5" thickBot="1">
      <c r="A221" s="3" t="s">
        <v>289</v>
      </c>
      <c r="B221" s="26"/>
      <c r="C221" s="26"/>
    </row>
    <row r="222" spans="1:3" ht="13.5" thickBot="1">
      <c r="A222" s="3" t="s">
        <v>290</v>
      </c>
      <c r="B222" s="26"/>
      <c r="C222" s="26"/>
    </row>
    <row r="223" spans="1:3" ht="13.5" thickBot="1">
      <c r="A223" s="3" t="s">
        <v>291</v>
      </c>
      <c r="B223" s="26"/>
      <c r="C223" s="26"/>
    </row>
    <row r="224" spans="1:3" ht="13.5" thickBot="1">
      <c r="A224" s="17" t="s">
        <v>292</v>
      </c>
      <c r="B224" s="25">
        <f>SUM(B225:B230)</f>
        <v>0</v>
      </c>
      <c r="C224" s="25">
        <f>SUM(C225:C230)</f>
        <v>0</v>
      </c>
    </row>
    <row r="225" spans="1:3" ht="13.5" thickBot="1">
      <c r="A225" s="3" t="s">
        <v>240</v>
      </c>
      <c r="B225" s="26"/>
      <c r="C225" s="26"/>
    </row>
    <row r="226" spans="1:3" ht="13.5" thickBot="1">
      <c r="A226" s="3" t="s">
        <v>241</v>
      </c>
      <c r="B226" s="26"/>
      <c r="C226" s="26"/>
    </row>
    <row r="227" spans="1:3" ht="13.5" thickBot="1">
      <c r="A227" s="3" t="s">
        <v>242</v>
      </c>
      <c r="B227" s="26"/>
      <c r="C227" s="26"/>
    </row>
    <row r="228" spans="1:3" ht="13.5" thickBot="1">
      <c r="A228" s="3" t="s">
        <v>243</v>
      </c>
      <c r="B228" s="26"/>
      <c r="C228" s="26"/>
    </row>
    <row r="229" spans="1:3" ht="13.5" thickBot="1">
      <c r="A229" s="3" t="s">
        <v>293</v>
      </c>
      <c r="B229" s="26"/>
      <c r="C229" s="26"/>
    </row>
    <row r="230" spans="1:3" ht="13.5" thickBot="1">
      <c r="A230" s="3" t="s">
        <v>294</v>
      </c>
      <c r="B230" s="26"/>
      <c r="C230" s="26"/>
    </row>
    <row r="231" spans="1:3" ht="13.5" thickBot="1">
      <c r="A231" s="17" t="s">
        <v>295</v>
      </c>
      <c r="B231" s="25">
        <f>SUM(B232:B237)</f>
        <v>0</v>
      </c>
      <c r="C231" s="25">
        <f>SUM(C232:C237)</f>
        <v>0</v>
      </c>
    </row>
    <row r="232" spans="1:3" ht="13.5" thickBot="1">
      <c r="A232" s="3" t="s">
        <v>247</v>
      </c>
      <c r="B232" s="26"/>
      <c r="C232" s="26"/>
    </row>
    <row r="233" spans="1:3" ht="13.5" thickBot="1">
      <c r="A233" s="3" t="s">
        <v>248</v>
      </c>
      <c r="B233" s="26"/>
      <c r="C233" s="26"/>
    </row>
    <row r="234" spans="1:3" ht="13.5" thickBot="1">
      <c r="A234" s="3" t="s">
        <v>249</v>
      </c>
      <c r="B234" s="26"/>
      <c r="C234" s="26"/>
    </row>
    <row r="235" spans="1:3" ht="13.5" thickBot="1">
      <c r="A235" s="3" t="s">
        <v>296</v>
      </c>
      <c r="B235" s="26"/>
      <c r="C235" s="26"/>
    </row>
    <row r="236" spans="1:3" ht="13.5" thickBot="1">
      <c r="A236" s="3" t="s">
        <v>297</v>
      </c>
      <c r="B236" s="26"/>
      <c r="C236" s="26"/>
    </row>
    <row r="237" spans="1:3" ht="13.5" thickBot="1">
      <c r="A237" s="3" t="s">
        <v>298</v>
      </c>
      <c r="B237" s="26"/>
      <c r="C237" s="26"/>
    </row>
    <row r="238" spans="1:3" ht="13.5" thickBot="1">
      <c r="A238" s="17" t="s">
        <v>253</v>
      </c>
      <c r="B238" s="25">
        <f>SUM(B239:B241)</f>
        <v>0</v>
      </c>
      <c r="C238" s="25">
        <f>SUM(C239:C241)</f>
        <v>0</v>
      </c>
    </row>
    <row r="239" spans="1:3" ht="13.5" thickBot="1">
      <c r="A239" s="3" t="s">
        <v>299</v>
      </c>
      <c r="B239" s="26"/>
      <c r="C239" s="26"/>
    </row>
    <row r="240" spans="1:3" ht="13.5" thickBot="1">
      <c r="A240" s="3" t="s">
        <v>300</v>
      </c>
      <c r="B240" s="26"/>
      <c r="C240" s="26"/>
    </row>
    <row r="241" spans="1:3" ht="13.5" thickBot="1">
      <c r="A241" s="3" t="s">
        <v>301</v>
      </c>
      <c r="B241" s="26"/>
      <c r="C241" s="26"/>
    </row>
    <row r="242" spans="1:3" ht="13.5" thickBot="1">
      <c r="A242" s="17" t="s">
        <v>302</v>
      </c>
      <c r="B242" s="25">
        <f>SUM(B243:B249)</f>
        <v>271112948.72999996</v>
      </c>
      <c r="C242" s="25">
        <f>SUM(C243:C249)</f>
        <v>232499996</v>
      </c>
    </row>
    <row r="243" spans="1:3" ht="13.5" thickBot="1">
      <c r="A243" s="3" t="s">
        <v>303</v>
      </c>
      <c r="B243" s="26"/>
      <c r="C243" s="26"/>
    </row>
    <row r="244" spans="1:3" ht="13.5" thickBot="1">
      <c r="A244" s="3" t="s">
        <v>259</v>
      </c>
      <c r="B244" s="26"/>
      <c r="C244" s="26"/>
    </row>
    <row r="245" spans="1:3" ht="13.5" thickBot="1">
      <c r="A245" s="3" t="s">
        <v>260</v>
      </c>
      <c r="B245" s="26">
        <v>195533164.64</v>
      </c>
      <c r="C245" s="26">
        <v>162070545</v>
      </c>
    </row>
    <row r="246" spans="1:3" ht="13.5" thickBot="1">
      <c r="A246" s="3" t="s">
        <v>261</v>
      </c>
      <c r="B246" s="26"/>
      <c r="C246" s="26"/>
    </row>
    <row r="247" spans="1:3" ht="13.5" thickBot="1">
      <c r="A247" s="3" t="s">
        <v>262</v>
      </c>
      <c r="B247" s="26"/>
      <c r="C247" s="26"/>
    </row>
    <row r="248" spans="1:3" ht="26.25" thickBot="1">
      <c r="A248" s="3" t="s">
        <v>304</v>
      </c>
      <c r="B248" s="26">
        <v>74928599.14</v>
      </c>
      <c r="C248" s="26">
        <v>59899488</v>
      </c>
    </row>
    <row r="249" spans="1:3" ht="13.5" thickBot="1">
      <c r="A249" s="3" t="s">
        <v>264</v>
      </c>
      <c r="B249" s="26">
        <v>651184.95</v>
      </c>
      <c r="C249" s="26">
        <v>10529963</v>
      </c>
    </row>
    <row r="250" spans="1:3" ht="13.5" thickBot="1">
      <c r="A250" s="17" t="s">
        <v>305</v>
      </c>
      <c r="B250" s="25">
        <f>SUM(B251:B253)</f>
        <v>0</v>
      </c>
      <c r="C250" s="25">
        <f>SUM(C251:C253)</f>
        <v>0</v>
      </c>
    </row>
    <row r="251" spans="1:3" ht="13.5" thickBot="1">
      <c r="A251" s="3" t="s">
        <v>306</v>
      </c>
      <c r="B251" s="26"/>
      <c r="C251" s="26"/>
    </row>
    <row r="252" spans="1:3" ht="26.25" thickBot="1">
      <c r="A252" s="3" t="s">
        <v>307</v>
      </c>
      <c r="B252" s="26"/>
      <c r="C252" s="26"/>
    </row>
    <row r="253" spans="1:3" ht="13.5" thickBot="1">
      <c r="A253" s="3" t="s">
        <v>308</v>
      </c>
      <c r="B253" s="26"/>
      <c r="C253" s="26"/>
    </row>
    <row r="254" spans="1:3" ht="13.5" thickBot="1">
      <c r="A254" s="17" t="s">
        <v>309</v>
      </c>
      <c r="B254" s="25">
        <f>SUM(B255:B256)</f>
        <v>329857.88</v>
      </c>
      <c r="C254" s="25">
        <f>SUM(C255:C256)</f>
        <v>1806796</v>
      </c>
    </row>
    <row r="255" spans="1:3" ht="13.5" thickBot="1">
      <c r="A255" s="3" t="s">
        <v>274</v>
      </c>
      <c r="B255" s="26">
        <v>329857.88</v>
      </c>
      <c r="C255" s="26">
        <v>1806796</v>
      </c>
    </row>
    <row r="256" spans="1:3" ht="13.5" thickBot="1">
      <c r="A256" s="3" t="s">
        <v>310</v>
      </c>
      <c r="B256" s="26"/>
      <c r="C256" s="26"/>
    </row>
    <row r="257" spans="1:3" ht="13.5" thickBot="1">
      <c r="A257" s="17" t="s">
        <v>311</v>
      </c>
      <c r="B257" s="25">
        <f>SUM(B258:B260)</f>
        <v>0</v>
      </c>
      <c r="C257" s="25">
        <f>SUM(C258:C260)</f>
        <v>0</v>
      </c>
    </row>
    <row r="258" spans="1:3" ht="13.5" thickBot="1">
      <c r="A258" s="3" t="s">
        <v>312</v>
      </c>
      <c r="B258" s="26"/>
      <c r="C258" s="26"/>
    </row>
    <row r="259" spans="1:3" ht="13.5" thickBot="1">
      <c r="A259" s="3" t="s">
        <v>279</v>
      </c>
      <c r="B259" s="26"/>
      <c r="C259" s="26"/>
    </row>
    <row r="260" spans="1:3" ht="13.5" thickBot="1">
      <c r="A260" s="3" t="s">
        <v>313</v>
      </c>
      <c r="B260" s="26"/>
      <c r="C260" s="26"/>
    </row>
    <row r="261" spans="1:3" ht="13.5" thickBot="1">
      <c r="A261" s="17" t="s">
        <v>314</v>
      </c>
      <c r="B261" s="25">
        <f>SUM(B262:B263)</f>
        <v>0</v>
      </c>
      <c r="C261" s="25">
        <f>SUM(C262:C263)</f>
        <v>0</v>
      </c>
    </row>
    <row r="262" spans="1:3" ht="13.5" thickBot="1">
      <c r="A262" s="3" t="s">
        <v>315</v>
      </c>
      <c r="B262" s="26"/>
      <c r="C262" s="26"/>
    </row>
    <row r="263" spans="1:3" ht="13.5" thickBot="1">
      <c r="A263" s="3" t="s">
        <v>316</v>
      </c>
      <c r="B263" s="26"/>
      <c r="C263" s="26"/>
    </row>
    <row r="264" spans="1:4" s="8" customFormat="1" ht="13.5" thickBot="1">
      <c r="A264" s="17" t="s">
        <v>317</v>
      </c>
      <c r="B264" s="43">
        <f>+B216+B224+B231+B238+B242+B250+B254+B257+B261</f>
        <v>271442806.60999995</v>
      </c>
      <c r="C264" s="43">
        <f>+C216+C224+C231+C238+C242+C250+C254+C257+C261</f>
        <v>234306792</v>
      </c>
      <c r="D264" s="41"/>
    </row>
    <row r="265" spans="1:3" ht="16.5" thickBot="1">
      <c r="A265" s="18"/>
      <c r="B265" s="22"/>
      <c r="C265" s="22"/>
    </row>
    <row r="266" spans="1:3" ht="13.5" thickBot="1">
      <c r="A266" s="21" t="s">
        <v>318</v>
      </c>
      <c r="B266" s="31"/>
      <c r="C266" s="32"/>
    </row>
    <row r="267" spans="1:3" ht="12.75">
      <c r="A267" s="10" t="s">
        <v>319</v>
      </c>
      <c r="B267" s="27"/>
      <c r="C267" s="27"/>
    </row>
    <row r="268" spans="1:3" ht="12.75">
      <c r="A268" s="11"/>
      <c r="B268" s="24"/>
      <c r="C268" s="24"/>
    </row>
    <row r="269" spans="1:3" ht="26.25" customHeight="1" thickBot="1">
      <c r="A269" s="16"/>
      <c r="B269" s="28"/>
      <c r="C269" s="28"/>
    </row>
    <row r="270" spans="1:3" ht="13.5" thickBot="1">
      <c r="A270" s="17" t="s">
        <v>320</v>
      </c>
      <c r="B270" s="25">
        <f>SUM(B271:B274)</f>
        <v>26655000</v>
      </c>
      <c r="C270" s="25">
        <f>SUM(C271:C274)</f>
        <v>26185000</v>
      </c>
    </row>
    <row r="271" spans="1:3" ht="13.5" thickBot="1">
      <c r="A271" s="3" t="s">
        <v>321</v>
      </c>
      <c r="B271" s="26">
        <v>26655000</v>
      </c>
      <c r="C271" s="26">
        <f>+'[1]hayat'!$C$255</f>
        <v>26185000</v>
      </c>
    </row>
    <row r="272" spans="1:3" ht="13.5" thickBot="1">
      <c r="A272" s="3" t="s">
        <v>322</v>
      </c>
      <c r="B272" s="26"/>
      <c r="C272" s="26"/>
    </row>
    <row r="273" spans="1:3" ht="13.5" thickBot="1">
      <c r="A273" s="3" t="s">
        <v>323</v>
      </c>
      <c r="B273" s="26"/>
      <c r="C273" s="26"/>
    </row>
    <row r="274" spans="1:3" ht="13.5" thickBot="1">
      <c r="A274" s="3" t="s">
        <v>324</v>
      </c>
      <c r="B274" s="26"/>
      <c r="C274" s="26"/>
    </row>
    <row r="275" spans="1:3" ht="13.5" thickBot="1">
      <c r="A275" s="17" t="s">
        <v>325</v>
      </c>
      <c r="B275" s="25">
        <f>SUM(B276:B280)</f>
        <v>0</v>
      </c>
      <c r="C275" s="25">
        <f>SUM(C276:C280)</f>
        <v>0</v>
      </c>
    </row>
    <row r="276" spans="1:3" ht="13.5" thickBot="1">
      <c r="A276" s="3" t="s">
        <v>326</v>
      </c>
      <c r="B276" s="26"/>
      <c r="C276" s="26"/>
    </row>
    <row r="277" spans="1:3" ht="13.5" thickBot="1">
      <c r="A277" s="3" t="s">
        <v>327</v>
      </c>
      <c r="B277" s="26"/>
      <c r="C277" s="26"/>
    </row>
    <row r="278" spans="1:3" ht="13.5" thickBot="1">
      <c r="A278" s="3" t="s">
        <v>328</v>
      </c>
      <c r="B278" s="26"/>
      <c r="C278" s="26"/>
    </row>
    <row r="279" spans="1:3" ht="13.5" thickBot="1">
      <c r="A279" s="3" t="s">
        <v>329</v>
      </c>
      <c r="B279" s="26"/>
      <c r="C279" s="26"/>
    </row>
    <row r="280" spans="1:3" ht="13.5" thickBot="1">
      <c r="A280" s="3" t="s">
        <v>330</v>
      </c>
      <c r="B280" s="26"/>
      <c r="C280" s="26"/>
    </row>
    <row r="281" spans="1:3" ht="13.5" thickBot="1">
      <c r="A281" s="17" t="s">
        <v>331</v>
      </c>
      <c r="B281" s="25">
        <f>SUM(B282:B287)</f>
        <v>9910819.21</v>
      </c>
      <c r="C281" s="25">
        <f>SUM(C282:C287)</f>
        <v>8559867</v>
      </c>
    </row>
    <row r="282" spans="1:3" ht="13.5" thickBot="1">
      <c r="A282" s="3" t="s">
        <v>332</v>
      </c>
      <c r="B282" s="26">
        <v>7972165.16</v>
      </c>
      <c r="C282" s="26">
        <v>5777787</v>
      </c>
    </row>
    <row r="283" spans="1:3" ht="13.5" thickBot="1">
      <c r="A283" s="3" t="s">
        <v>333</v>
      </c>
      <c r="B283" s="26"/>
      <c r="C283" s="26"/>
    </row>
    <row r="284" spans="1:3" ht="13.5" thickBot="1">
      <c r="A284" s="3" t="s">
        <v>334</v>
      </c>
      <c r="B284" s="26"/>
      <c r="C284" s="26"/>
    </row>
    <row r="285" spans="1:3" ht="13.5" thickBot="1">
      <c r="A285" s="3" t="s">
        <v>335</v>
      </c>
      <c r="B285" s="26"/>
      <c r="C285" s="26"/>
    </row>
    <row r="286" spans="1:3" ht="13.5" thickBot="1">
      <c r="A286" s="3" t="s">
        <v>336</v>
      </c>
      <c r="B286" s="26">
        <v>1938654.05</v>
      </c>
      <c r="C286" s="26">
        <v>2782080</v>
      </c>
    </row>
    <row r="287" spans="1:3" ht="13.5" thickBot="1">
      <c r="A287" s="3" t="s">
        <v>337</v>
      </c>
      <c r="B287" s="26"/>
      <c r="C287" s="26"/>
    </row>
    <row r="288" spans="1:3" ht="13.5" thickBot="1">
      <c r="A288" s="17" t="s">
        <v>338</v>
      </c>
      <c r="B288" s="25">
        <f>+B289</f>
        <v>2971672</v>
      </c>
      <c r="C288" s="25">
        <f>+C289</f>
        <v>0</v>
      </c>
    </row>
    <row r="289" spans="1:3" ht="13.5" thickBot="1">
      <c r="A289" s="3" t="s">
        <v>339</v>
      </c>
      <c r="B289" s="26">
        <f>3423306-451634</f>
        <v>2971672</v>
      </c>
      <c r="C289" s="26"/>
    </row>
    <row r="290" spans="1:3" ht="13.5" thickBot="1">
      <c r="A290" s="17" t="s">
        <v>340</v>
      </c>
      <c r="B290" s="25">
        <f>+B291</f>
        <v>0</v>
      </c>
      <c r="C290" s="25">
        <f>+C291</f>
        <v>-17646.48</v>
      </c>
    </row>
    <row r="291" spans="1:3" ht="13.5" thickBot="1">
      <c r="A291" s="3" t="s">
        <v>341</v>
      </c>
      <c r="B291" s="26"/>
      <c r="C291" s="26">
        <f>+'[1]hayat'!$C$275</f>
        <v>-17646.48</v>
      </c>
    </row>
    <row r="292" spans="1:3" ht="13.5" thickBot="1">
      <c r="A292" s="17" t="s">
        <v>342</v>
      </c>
      <c r="B292" s="25">
        <f>+B293+B294+B295</f>
        <v>27850873</v>
      </c>
      <c r="C292" s="25">
        <f>+C293+C294</f>
        <v>15570830</v>
      </c>
    </row>
    <row r="293" spans="1:5" ht="13.5" thickBot="1">
      <c r="A293" s="3" t="s">
        <v>343</v>
      </c>
      <c r="B293" s="26">
        <v>27817279</v>
      </c>
      <c r="C293" s="26">
        <v>15570830</v>
      </c>
      <c r="E293" s="9"/>
    </row>
    <row r="294" spans="1:3" ht="13.5" thickBot="1">
      <c r="A294" s="3" t="s">
        <v>344</v>
      </c>
      <c r="B294" s="26"/>
      <c r="C294" s="26"/>
    </row>
    <row r="295" spans="1:3" ht="13.5" thickBot="1">
      <c r="A295" s="3" t="s">
        <v>355</v>
      </c>
      <c r="B295" s="26">
        <v>33594</v>
      </c>
      <c r="C295" s="26"/>
    </row>
    <row r="296" spans="1:4" s="8" customFormat="1" ht="13.5" thickBot="1">
      <c r="A296" s="17" t="s">
        <v>345</v>
      </c>
      <c r="B296" s="43">
        <f>+B270+B275+B281+B288+B290+B292</f>
        <v>67388364.21000001</v>
      </c>
      <c r="C296" s="43">
        <f>+C270+C275+C281+C288+C290+C292</f>
        <v>50298050.52</v>
      </c>
      <c r="D296" s="41"/>
    </row>
    <row r="297" spans="1:4" s="8" customFormat="1" ht="13.5" thickBot="1">
      <c r="A297" s="17" t="s">
        <v>346</v>
      </c>
      <c r="B297" s="43">
        <f>+B296+B264+B209</f>
        <v>394546345.80999994</v>
      </c>
      <c r="C297" s="43">
        <f>+C296+C264+C209</f>
        <v>339054182.75</v>
      </c>
      <c r="D297" s="41"/>
    </row>
    <row r="298" spans="1:3" ht="12.75" hidden="1">
      <c r="A298" s="13"/>
      <c r="B298" s="22">
        <f>+B147-B297</f>
        <v>-0.08999991416931152</v>
      </c>
      <c r="C298" s="22">
        <f>+C147-C297</f>
        <v>0.2600000500679016</v>
      </c>
    </row>
    <row r="299" spans="1:3" ht="12.75" hidden="1">
      <c r="A299" s="13" t="s">
        <v>347</v>
      </c>
      <c r="B299" s="22"/>
      <c r="C299" s="22"/>
    </row>
    <row r="300" spans="1:3" ht="12.75" hidden="1">
      <c r="A300" s="13" t="s">
        <v>348</v>
      </c>
      <c r="B300" s="22"/>
      <c r="C300" s="22"/>
    </row>
    <row r="301" spans="1:3" ht="12.75" hidden="1">
      <c r="A301" s="13"/>
      <c r="B301" s="22"/>
      <c r="C301" s="22"/>
    </row>
    <row r="302" spans="1:3" ht="12.75" hidden="1">
      <c r="A302" s="1" t="s">
        <v>349</v>
      </c>
      <c r="B302" s="33" t="s">
        <v>0</v>
      </c>
      <c r="C302" s="33" t="s">
        <v>1</v>
      </c>
    </row>
    <row r="303" spans="1:3" ht="12.75" hidden="1">
      <c r="A303" s="7"/>
      <c r="B303" s="34" t="s">
        <v>2</v>
      </c>
      <c r="C303" s="34" t="s">
        <v>2</v>
      </c>
    </row>
    <row r="304" spans="1:3" ht="39" customHeight="1" hidden="1">
      <c r="A304" s="23"/>
      <c r="B304" s="35" t="s">
        <v>350</v>
      </c>
      <c r="C304" s="35" t="s">
        <v>351</v>
      </c>
    </row>
    <row r="305" spans="1:3" ht="13.5" hidden="1" thickBot="1">
      <c r="A305" s="2" t="s">
        <v>3</v>
      </c>
      <c r="B305" s="36"/>
      <c r="C305" s="36"/>
    </row>
    <row r="306" spans="1:3" ht="13.5" hidden="1" thickBot="1">
      <c r="A306" s="3" t="s">
        <v>4</v>
      </c>
      <c r="B306" s="37"/>
      <c r="C306" s="37"/>
    </row>
    <row r="307" spans="1:3" ht="13.5" hidden="1" thickBot="1">
      <c r="A307" s="3" t="s">
        <v>5</v>
      </c>
      <c r="B307" s="37"/>
      <c r="C307" s="37"/>
    </row>
    <row r="308" spans="1:3" ht="13.5" hidden="1" thickBot="1">
      <c r="A308" s="3" t="s">
        <v>6</v>
      </c>
      <c r="B308" s="37"/>
      <c r="C308" s="37"/>
    </row>
    <row r="309" spans="1:3" ht="13.5" hidden="1" thickBot="1">
      <c r="A309" s="3" t="s">
        <v>7</v>
      </c>
      <c r="B309" s="37"/>
      <c r="C309" s="37"/>
    </row>
    <row r="310" spans="1:3" ht="26.25" hidden="1" thickBot="1">
      <c r="A310" s="3" t="s">
        <v>8</v>
      </c>
      <c r="B310" s="37"/>
      <c r="C310" s="37"/>
    </row>
    <row r="311" spans="1:3" ht="13.5" hidden="1" thickBot="1">
      <c r="A311" s="3" t="s">
        <v>9</v>
      </c>
      <c r="B311" s="37"/>
      <c r="C311" s="37"/>
    </row>
    <row r="312" spans="1:3" ht="13.5" hidden="1" thickBot="1">
      <c r="A312" s="3" t="s">
        <v>10</v>
      </c>
      <c r="B312" s="37"/>
      <c r="C312" s="37"/>
    </row>
    <row r="313" spans="1:3" ht="26.25" hidden="1" thickBot="1">
      <c r="A313" s="3" t="s">
        <v>11</v>
      </c>
      <c r="B313" s="37"/>
      <c r="C313" s="37"/>
    </row>
    <row r="314" spans="1:3" ht="13.5" hidden="1" thickBot="1">
      <c r="A314" s="3" t="s">
        <v>12</v>
      </c>
      <c r="B314" s="37"/>
      <c r="C314" s="37"/>
    </row>
    <row r="315" spans="1:3" ht="13.5" hidden="1" thickBot="1">
      <c r="A315" s="3" t="s">
        <v>13</v>
      </c>
      <c r="B315" s="37"/>
      <c r="C315" s="37"/>
    </row>
    <row r="316" spans="1:3" ht="13.5" hidden="1" thickBot="1">
      <c r="A316" s="3" t="s">
        <v>14</v>
      </c>
      <c r="B316" s="37"/>
      <c r="C316" s="37"/>
    </row>
    <row r="317" spans="1:3" ht="13.5" hidden="1" thickBot="1">
      <c r="A317" s="3" t="s">
        <v>15</v>
      </c>
      <c r="B317" s="37"/>
      <c r="C317" s="37"/>
    </row>
    <row r="318" spans="1:3" ht="13.5" hidden="1" thickBot="1">
      <c r="A318" s="3" t="s">
        <v>16</v>
      </c>
      <c r="B318" s="37"/>
      <c r="C318" s="37"/>
    </row>
    <row r="319" spans="1:3" ht="13.5" hidden="1" thickBot="1">
      <c r="A319" s="3" t="s">
        <v>17</v>
      </c>
      <c r="B319" s="37"/>
      <c r="C319" s="37"/>
    </row>
    <row r="320" spans="1:3" ht="13.5" hidden="1" thickBot="1">
      <c r="A320" s="2" t="s">
        <v>18</v>
      </c>
      <c r="B320" s="36"/>
      <c r="C320" s="36"/>
    </row>
    <row r="321" spans="1:3" ht="13.5" hidden="1" thickBot="1">
      <c r="A321" s="3" t="s">
        <v>19</v>
      </c>
      <c r="B321" s="37"/>
      <c r="C321" s="37"/>
    </row>
    <row r="322" spans="1:3" ht="13.5" hidden="1" thickBot="1">
      <c r="A322" s="3" t="s">
        <v>20</v>
      </c>
      <c r="B322" s="37"/>
      <c r="C322" s="37"/>
    </row>
    <row r="323" spans="1:3" ht="13.5" hidden="1" thickBot="1">
      <c r="A323" s="3" t="s">
        <v>21</v>
      </c>
      <c r="B323" s="37"/>
      <c r="C323" s="37"/>
    </row>
    <row r="324" spans="1:3" ht="13.5" hidden="1" thickBot="1">
      <c r="A324" s="3" t="s">
        <v>22</v>
      </c>
      <c r="B324" s="37"/>
      <c r="C324" s="37"/>
    </row>
    <row r="325" spans="1:3" ht="26.25" hidden="1" thickBot="1">
      <c r="A325" s="3" t="s">
        <v>23</v>
      </c>
      <c r="B325" s="37"/>
      <c r="C325" s="37"/>
    </row>
    <row r="326" spans="1:3" ht="13.5" hidden="1" thickBot="1">
      <c r="A326" s="3" t="s">
        <v>24</v>
      </c>
      <c r="B326" s="37"/>
      <c r="C326" s="37"/>
    </row>
    <row r="327" spans="1:3" ht="13.5" hidden="1" thickBot="1">
      <c r="A327" s="3" t="s">
        <v>25</v>
      </c>
      <c r="B327" s="37"/>
      <c r="C327" s="37"/>
    </row>
    <row r="328" spans="1:3" ht="26.25" hidden="1" thickBot="1">
      <c r="A328" s="3" t="s">
        <v>26</v>
      </c>
      <c r="B328" s="37"/>
      <c r="C328" s="37"/>
    </row>
    <row r="329" spans="1:3" ht="13.5" hidden="1" thickBot="1">
      <c r="A329" s="3" t="s">
        <v>27</v>
      </c>
      <c r="B329" s="37"/>
      <c r="C329" s="37"/>
    </row>
    <row r="330" spans="1:3" ht="13.5" hidden="1" thickBot="1">
      <c r="A330" s="3" t="s">
        <v>28</v>
      </c>
      <c r="B330" s="37"/>
      <c r="C330" s="37"/>
    </row>
    <row r="331" spans="1:3" ht="26.25" hidden="1" thickBot="1">
      <c r="A331" s="3" t="s">
        <v>29</v>
      </c>
      <c r="B331" s="37"/>
      <c r="C331" s="37"/>
    </row>
    <row r="332" spans="1:3" ht="13.5" hidden="1" thickBot="1">
      <c r="A332" s="3" t="s">
        <v>30</v>
      </c>
      <c r="B332" s="37"/>
      <c r="C332" s="37"/>
    </row>
    <row r="333" spans="1:3" ht="13.5" hidden="1" thickBot="1">
      <c r="A333" s="2" t="s">
        <v>31</v>
      </c>
      <c r="B333" s="36"/>
      <c r="C333" s="36"/>
    </row>
    <row r="334" spans="1:3" ht="13.5" hidden="1" thickBot="1">
      <c r="A334" s="2" t="s">
        <v>32</v>
      </c>
      <c r="B334" s="36"/>
      <c r="C334" s="36"/>
    </row>
    <row r="335" spans="1:3" ht="13.5" hidden="1" thickBot="1">
      <c r="A335" s="3" t="s">
        <v>4</v>
      </c>
      <c r="B335" s="37"/>
      <c r="C335" s="37"/>
    </row>
    <row r="336" spans="1:3" ht="13.5" hidden="1" thickBot="1">
      <c r="A336" s="3" t="s">
        <v>33</v>
      </c>
      <c r="B336" s="37"/>
      <c r="C336" s="37"/>
    </row>
    <row r="337" spans="1:3" ht="13.5" hidden="1" thickBot="1">
      <c r="A337" s="3" t="s">
        <v>6</v>
      </c>
      <c r="B337" s="37"/>
      <c r="C337" s="37"/>
    </row>
    <row r="338" spans="1:3" ht="13.5" hidden="1" thickBot="1">
      <c r="A338" s="3" t="s">
        <v>34</v>
      </c>
      <c r="B338" s="37"/>
      <c r="C338" s="37"/>
    </row>
    <row r="339" spans="1:3" ht="26.25" hidden="1" thickBot="1">
      <c r="A339" s="3" t="s">
        <v>35</v>
      </c>
      <c r="B339" s="37"/>
      <c r="C339" s="37"/>
    </row>
    <row r="340" spans="1:3" ht="13.5" hidden="1" thickBot="1">
      <c r="A340" s="3" t="s">
        <v>9</v>
      </c>
      <c r="B340" s="37"/>
      <c r="C340" s="37"/>
    </row>
    <row r="341" spans="1:3" ht="13.5" hidden="1" thickBot="1">
      <c r="A341" s="3" t="s">
        <v>10</v>
      </c>
      <c r="B341" s="37"/>
      <c r="C341" s="37"/>
    </row>
    <row r="342" spans="1:3" ht="26.25" hidden="1" thickBot="1">
      <c r="A342" s="3" t="s">
        <v>11</v>
      </c>
      <c r="B342" s="37"/>
      <c r="C342" s="37"/>
    </row>
    <row r="343" spans="1:3" ht="13.5" hidden="1" thickBot="1">
      <c r="A343" s="3" t="s">
        <v>12</v>
      </c>
      <c r="B343" s="37"/>
      <c r="C343" s="37"/>
    </row>
    <row r="344" spans="1:3" ht="13.5" hidden="1" thickBot="1">
      <c r="A344" s="3" t="s">
        <v>13</v>
      </c>
      <c r="B344" s="37"/>
      <c r="C344" s="37"/>
    </row>
    <row r="345" spans="1:3" ht="13.5" hidden="1" thickBot="1">
      <c r="A345" s="3" t="s">
        <v>36</v>
      </c>
      <c r="B345" s="37"/>
      <c r="C345" s="37"/>
    </row>
    <row r="346" spans="1:3" ht="13.5" hidden="1" thickBot="1">
      <c r="A346" s="3" t="s">
        <v>37</v>
      </c>
      <c r="B346" s="37"/>
      <c r="C346" s="37"/>
    </row>
    <row r="347" spans="1:3" ht="13.5" hidden="1" thickBot="1">
      <c r="A347" s="3" t="s">
        <v>38</v>
      </c>
      <c r="B347" s="37"/>
      <c r="C347" s="37"/>
    </row>
    <row r="348" spans="1:3" ht="13.5" hidden="1" thickBot="1">
      <c r="A348" s="2" t="s">
        <v>39</v>
      </c>
      <c r="B348" s="36"/>
      <c r="C348" s="36"/>
    </row>
    <row r="349" spans="1:3" ht="13.5" hidden="1" thickBot="1">
      <c r="A349" s="3" t="s">
        <v>19</v>
      </c>
      <c r="B349" s="37"/>
      <c r="C349" s="37"/>
    </row>
    <row r="350" spans="1:3" ht="13.5" hidden="1" thickBot="1">
      <c r="A350" s="3" t="s">
        <v>40</v>
      </c>
      <c r="B350" s="37"/>
      <c r="C350" s="37"/>
    </row>
    <row r="351" spans="1:3" ht="13.5" hidden="1" thickBot="1">
      <c r="A351" s="3" t="s">
        <v>41</v>
      </c>
      <c r="B351" s="37"/>
      <c r="C351" s="37"/>
    </row>
    <row r="352" spans="1:3" ht="13.5" hidden="1" thickBot="1">
      <c r="A352" s="3" t="s">
        <v>42</v>
      </c>
      <c r="B352" s="37"/>
      <c r="C352" s="37"/>
    </row>
    <row r="353" spans="1:3" ht="26.25" hidden="1" thickBot="1">
      <c r="A353" s="3" t="s">
        <v>43</v>
      </c>
      <c r="B353" s="37"/>
      <c r="C353" s="37"/>
    </row>
    <row r="354" spans="1:3" ht="13.5" hidden="1" thickBot="1">
      <c r="A354" s="3" t="s">
        <v>44</v>
      </c>
      <c r="B354" s="37"/>
      <c r="C354" s="37"/>
    </row>
    <row r="355" spans="1:3" ht="13.5" hidden="1" thickBot="1">
      <c r="A355" s="3" t="s">
        <v>25</v>
      </c>
      <c r="B355" s="37"/>
      <c r="C355" s="37"/>
    </row>
    <row r="356" spans="1:3" ht="26.25" hidden="1" thickBot="1">
      <c r="A356" s="3" t="s">
        <v>26</v>
      </c>
      <c r="B356" s="37"/>
      <c r="C356" s="37"/>
    </row>
    <row r="357" spans="1:3" ht="13.5" hidden="1" thickBot="1">
      <c r="A357" s="3" t="s">
        <v>27</v>
      </c>
      <c r="B357" s="37"/>
      <c r="C357" s="37"/>
    </row>
    <row r="358" spans="1:3" ht="13.5" hidden="1" thickBot="1">
      <c r="A358" s="3" t="s">
        <v>28</v>
      </c>
      <c r="B358" s="37"/>
      <c r="C358" s="37"/>
    </row>
    <row r="359" spans="1:3" ht="26.25" hidden="1" thickBot="1">
      <c r="A359" s="3" t="s">
        <v>45</v>
      </c>
      <c r="B359" s="37"/>
      <c r="C359" s="37"/>
    </row>
    <row r="360" spans="1:3" ht="13.5" hidden="1" thickBot="1">
      <c r="A360" s="3" t="s">
        <v>46</v>
      </c>
      <c r="B360" s="37"/>
      <c r="C360" s="37"/>
    </row>
    <row r="361" spans="1:3" ht="13.5" hidden="1" thickBot="1">
      <c r="A361" s="3" t="s">
        <v>47</v>
      </c>
      <c r="B361" s="37"/>
      <c r="C361" s="37"/>
    </row>
    <row r="362" spans="1:3" ht="39" hidden="1" thickBot="1">
      <c r="A362" s="3" t="s">
        <v>48</v>
      </c>
      <c r="B362" s="37"/>
      <c r="C362" s="37"/>
    </row>
    <row r="363" spans="1:3" ht="26.25" hidden="1" thickBot="1">
      <c r="A363" s="3" t="s">
        <v>49</v>
      </c>
      <c r="B363" s="37"/>
      <c r="C363" s="37"/>
    </row>
    <row r="364" spans="1:3" ht="26.25" hidden="1" thickBot="1">
      <c r="A364" s="3" t="s">
        <v>50</v>
      </c>
      <c r="B364" s="37"/>
      <c r="C364" s="37"/>
    </row>
    <row r="365" spans="1:3" ht="26.25" hidden="1" thickBot="1">
      <c r="A365" s="3" t="s">
        <v>51</v>
      </c>
      <c r="B365" s="37"/>
      <c r="C365" s="37"/>
    </row>
    <row r="366" spans="1:3" ht="13.5" hidden="1" thickBot="1">
      <c r="A366" s="3" t="s">
        <v>52</v>
      </c>
      <c r="B366" s="37"/>
      <c r="C366" s="37"/>
    </row>
    <row r="367" spans="1:3" ht="13.5" hidden="1" thickBot="1">
      <c r="A367" s="3" t="s">
        <v>53</v>
      </c>
      <c r="B367" s="37"/>
      <c r="C367" s="37"/>
    </row>
    <row r="368" spans="1:3" ht="13.5" hidden="1" thickBot="1">
      <c r="A368" s="3" t="s">
        <v>54</v>
      </c>
      <c r="B368" s="37"/>
      <c r="C368" s="37"/>
    </row>
    <row r="369" spans="1:3" ht="13.5" hidden="1" thickBot="1">
      <c r="A369" s="3" t="s">
        <v>55</v>
      </c>
      <c r="B369" s="37"/>
      <c r="C369" s="37"/>
    </row>
    <row r="370" spans="1:3" ht="13.5" hidden="1" thickBot="1">
      <c r="A370" s="2" t="s">
        <v>56</v>
      </c>
      <c r="B370" s="36"/>
      <c r="C370" s="36"/>
    </row>
    <row r="371" spans="1:3" ht="13.5" hidden="1" thickBot="1">
      <c r="A371" s="2" t="s">
        <v>57</v>
      </c>
      <c r="B371" s="36"/>
      <c r="C371" s="36"/>
    </row>
    <row r="372" spans="1:3" ht="13.5" hidden="1" thickBot="1">
      <c r="A372" s="3" t="s">
        <v>58</v>
      </c>
      <c r="B372" s="37"/>
      <c r="C372" s="37"/>
    </row>
    <row r="373" spans="1:3" ht="13.5" hidden="1" thickBot="1">
      <c r="A373" s="3" t="s">
        <v>59</v>
      </c>
      <c r="B373" s="37"/>
      <c r="C373" s="37"/>
    </row>
    <row r="374" spans="1:3" ht="13.5" hidden="1" thickBot="1">
      <c r="A374" s="3" t="s">
        <v>60</v>
      </c>
      <c r="B374" s="37"/>
      <c r="C374" s="37"/>
    </row>
    <row r="375" spans="1:3" ht="13.5" hidden="1" thickBot="1">
      <c r="A375" s="3" t="s">
        <v>61</v>
      </c>
      <c r="B375" s="37"/>
      <c r="C375" s="37"/>
    </row>
    <row r="376" spans="1:3" ht="13.5" hidden="1" thickBot="1">
      <c r="A376" s="3" t="s">
        <v>62</v>
      </c>
      <c r="B376" s="37"/>
      <c r="C376" s="37"/>
    </row>
    <row r="377" spans="1:3" ht="13.5" hidden="1" thickBot="1">
      <c r="A377" s="3" t="s">
        <v>63</v>
      </c>
      <c r="B377" s="37"/>
      <c r="C377" s="37"/>
    </row>
    <row r="378" spans="1:3" ht="13.5" hidden="1" thickBot="1">
      <c r="A378" s="3" t="s">
        <v>64</v>
      </c>
      <c r="B378" s="37"/>
      <c r="C378" s="37"/>
    </row>
    <row r="379" spans="1:3" ht="13.5" hidden="1" thickBot="1">
      <c r="A379" s="2" t="s">
        <v>65</v>
      </c>
      <c r="B379" s="36"/>
      <c r="C379" s="36"/>
    </row>
    <row r="380" spans="1:3" ht="13.5" hidden="1" thickBot="1">
      <c r="A380" s="3" t="s">
        <v>66</v>
      </c>
      <c r="B380" s="37"/>
      <c r="C380" s="37"/>
    </row>
    <row r="381" spans="1:3" ht="13.5" hidden="1" thickBot="1">
      <c r="A381" s="3" t="s">
        <v>67</v>
      </c>
      <c r="B381" s="37"/>
      <c r="C381" s="37"/>
    </row>
    <row r="382" spans="1:3" ht="13.5" hidden="1" thickBot="1">
      <c r="A382" s="3" t="s">
        <v>68</v>
      </c>
      <c r="B382" s="37"/>
      <c r="C382" s="37"/>
    </row>
    <row r="383" spans="1:3" ht="13.5" hidden="1" thickBot="1">
      <c r="A383" s="3" t="s">
        <v>69</v>
      </c>
      <c r="B383" s="37"/>
      <c r="C383" s="37"/>
    </row>
    <row r="384" spans="1:3" ht="13.5" hidden="1" thickBot="1">
      <c r="A384" s="2" t="s">
        <v>70</v>
      </c>
      <c r="B384" s="36"/>
      <c r="C384" s="36"/>
    </row>
    <row r="385" spans="1:3" ht="15.75" hidden="1">
      <c r="A385" s="4"/>
      <c r="B385" s="22"/>
      <c r="C385" s="22"/>
    </row>
    <row r="386" spans="1:3" ht="12.75" hidden="1">
      <c r="A386" s="10" t="s">
        <v>71</v>
      </c>
      <c r="B386" s="33" t="s">
        <v>0</v>
      </c>
      <c r="C386" s="33" t="s">
        <v>1</v>
      </c>
    </row>
    <row r="387" spans="1:3" ht="12.75" hidden="1">
      <c r="A387" s="11"/>
      <c r="B387" s="34" t="s">
        <v>2</v>
      </c>
      <c r="C387" s="34" t="s">
        <v>2</v>
      </c>
    </row>
    <row r="388" spans="1:3" ht="39" customHeight="1" hidden="1">
      <c r="A388" s="12"/>
      <c r="B388" s="35" t="s">
        <v>352</v>
      </c>
      <c r="C388" s="35" t="s">
        <v>353</v>
      </c>
    </row>
    <row r="389" spans="1:3" ht="13.5" hidden="1" thickBot="1">
      <c r="A389" s="5" t="s">
        <v>72</v>
      </c>
      <c r="B389" s="38"/>
      <c r="C389" s="38"/>
    </row>
    <row r="390" spans="1:3" ht="13.5" hidden="1" thickBot="1">
      <c r="A390" s="2" t="s">
        <v>73</v>
      </c>
      <c r="B390" s="38"/>
      <c r="C390" s="38"/>
    </row>
    <row r="391" spans="1:3" ht="13.5" hidden="1" thickBot="1">
      <c r="A391" s="5" t="s">
        <v>74</v>
      </c>
      <c r="B391" s="38"/>
      <c r="C391" s="38"/>
    </row>
    <row r="392" spans="1:3" ht="13.5" hidden="1" thickBot="1">
      <c r="A392" s="2" t="s">
        <v>75</v>
      </c>
      <c r="B392" s="38"/>
      <c r="C392" s="38"/>
    </row>
    <row r="393" spans="1:3" ht="13.5" hidden="1" thickBot="1">
      <c r="A393" s="2" t="s">
        <v>76</v>
      </c>
      <c r="B393" s="38"/>
      <c r="C393" s="38"/>
    </row>
    <row r="394" spans="1:3" ht="13.5" hidden="1" thickBot="1">
      <c r="A394" s="3" t="s">
        <v>77</v>
      </c>
      <c r="B394" s="37"/>
      <c r="C394" s="37"/>
    </row>
    <row r="395" spans="1:3" ht="13.5" hidden="1" thickBot="1">
      <c r="A395" s="3" t="s">
        <v>78</v>
      </c>
      <c r="B395" s="37"/>
      <c r="C395" s="37"/>
    </row>
    <row r="396" spans="1:3" ht="13.5" hidden="1" thickBot="1">
      <c r="A396" s="3" t="s">
        <v>79</v>
      </c>
      <c r="B396" s="37"/>
      <c r="C396" s="37"/>
    </row>
    <row r="397" spans="1:3" ht="13.5" hidden="1" thickBot="1">
      <c r="A397" s="3" t="s">
        <v>80</v>
      </c>
      <c r="B397" s="37"/>
      <c r="C397" s="37"/>
    </row>
    <row r="398" spans="1:3" ht="13.5" hidden="1" thickBot="1">
      <c r="A398" s="3" t="s">
        <v>81</v>
      </c>
      <c r="B398" s="37"/>
      <c r="C398" s="37"/>
    </row>
    <row r="399" spans="1:3" ht="13.5" hidden="1" thickBot="1">
      <c r="A399" s="3" t="s">
        <v>82</v>
      </c>
      <c r="B399" s="37"/>
      <c r="C399" s="37"/>
    </row>
    <row r="400" spans="1:3" ht="13.5" hidden="1" thickBot="1">
      <c r="A400" s="3" t="s">
        <v>83</v>
      </c>
      <c r="B400" s="37"/>
      <c r="C400" s="37"/>
    </row>
    <row r="401" spans="1:3" ht="13.5" hidden="1" thickBot="1">
      <c r="A401" s="3" t="s">
        <v>84</v>
      </c>
      <c r="B401" s="37"/>
      <c r="C401" s="37"/>
    </row>
    <row r="402" spans="1:3" ht="13.5" hidden="1" thickBot="1">
      <c r="A402" s="3" t="s">
        <v>85</v>
      </c>
      <c r="B402" s="37"/>
      <c r="C402" s="37"/>
    </row>
    <row r="403" spans="1:3" ht="13.5" hidden="1" thickBot="1">
      <c r="A403" s="3" t="s">
        <v>86</v>
      </c>
      <c r="B403" s="37"/>
      <c r="C403" s="37"/>
    </row>
    <row r="404" spans="1:3" ht="13.5" hidden="1" thickBot="1">
      <c r="A404" s="2" t="s">
        <v>87</v>
      </c>
      <c r="B404" s="38"/>
      <c r="C404" s="38"/>
    </row>
    <row r="405" spans="1:3" ht="13.5" hidden="1" thickBot="1">
      <c r="A405" s="3" t="s">
        <v>88</v>
      </c>
      <c r="B405" s="37"/>
      <c r="C405" s="37"/>
    </row>
    <row r="406" spans="1:3" ht="13.5" hidden="1" thickBot="1">
      <c r="A406" s="3" t="s">
        <v>89</v>
      </c>
      <c r="B406" s="37"/>
      <c r="C406" s="37"/>
    </row>
    <row r="407" spans="1:3" ht="13.5" hidden="1" thickBot="1">
      <c r="A407" s="3" t="s">
        <v>90</v>
      </c>
      <c r="B407" s="37"/>
      <c r="C407" s="37"/>
    </row>
    <row r="408" spans="1:3" ht="13.5" hidden="1" thickBot="1">
      <c r="A408" s="3" t="s">
        <v>91</v>
      </c>
      <c r="B408" s="37"/>
      <c r="C408" s="37"/>
    </row>
    <row r="409" spans="1:3" ht="13.5" hidden="1" thickBot="1">
      <c r="A409" s="3" t="s">
        <v>92</v>
      </c>
      <c r="B409" s="37"/>
      <c r="C409" s="37"/>
    </row>
    <row r="410" spans="1:3" ht="13.5" hidden="1" thickBot="1">
      <c r="A410" s="3" t="s">
        <v>93</v>
      </c>
      <c r="B410" s="37"/>
      <c r="C410" s="37"/>
    </row>
    <row r="411" spans="1:3" ht="13.5" hidden="1" thickBot="1">
      <c r="A411" s="3" t="s">
        <v>94</v>
      </c>
      <c r="B411" s="37"/>
      <c r="C411" s="37"/>
    </row>
    <row r="412" spans="1:3" ht="13.5" hidden="1" thickBot="1">
      <c r="A412" s="3" t="s">
        <v>95</v>
      </c>
      <c r="B412" s="37"/>
      <c r="C412" s="37"/>
    </row>
    <row r="413" spans="1:3" ht="26.25" hidden="1" thickBot="1">
      <c r="A413" s="2" t="s">
        <v>96</v>
      </c>
      <c r="B413" s="38"/>
      <c r="C413" s="38"/>
    </row>
    <row r="414" spans="1:3" ht="13.5" hidden="1" thickBot="1">
      <c r="A414" s="3" t="s">
        <v>97</v>
      </c>
      <c r="B414" s="37"/>
      <c r="C414" s="37"/>
    </row>
    <row r="415" spans="1:3" ht="13.5" hidden="1" thickBot="1">
      <c r="A415" s="3" t="s">
        <v>98</v>
      </c>
      <c r="B415" s="37"/>
      <c r="C415" s="37"/>
    </row>
    <row r="416" spans="1:3" ht="13.5" hidden="1" thickBot="1">
      <c r="A416" s="3" t="s">
        <v>99</v>
      </c>
      <c r="B416" s="37"/>
      <c r="C416" s="37"/>
    </row>
    <row r="417" spans="1:3" ht="13.5" hidden="1" thickBot="1">
      <c r="A417" s="3" t="s">
        <v>100</v>
      </c>
      <c r="B417" s="37"/>
      <c r="C417" s="37"/>
    </row>
    <row r="418" spans="1:3" ht="13.5" hidden="1" thickBot="1">
      <c r="A418" s="3" t="s">
        <v>101</v>
      </c>
      <c r="B418" s="37"/>
      <c r="C418" s="37"/>
    </row>
    <row r="419" spans="1:3" ht="13.5" hidden="1" thickBot="1">
      <c r="A419" s="3" t="s">
        <v>102</v>
      </c>
      <c r="B419" s="37"/>
      <c r="C419" s="37"/>
    </row>
    <row r="420" spans="1:3" ht="13.5" hidden="1" thickBot="1">
      <c r="A420" s="3" t="s">
        <v>103</v>
      </c>
      <c r="B420" s="37"/>
      <c r="C420" s="37"/>
    </row>
    <row r="421" spans="1:3" ht="13.5" hidden="1" thickBot="1">
      <c r="A421" s="3" t="s">
        <v>104</v>
      </c>
      <c r="B421" s="37"/>
      <c r="C421" s="37"/>
    </row>
    <row r="422" spans="1:3" ht="13.5" hidden="1" thickBot="1">
      <c r="A422" s="3" t="s">
        <v>105</v>
      </c>
      <c r="B422" s="37"/>
      <c r="C422" s="37"/>
    </row>
    <row r="423" spans="1:3" ht="13.5" hidden="1" thickBot="1">
      <c r="A423" s="3" t="s">
        <v>106</v>
      </c>
      <c r="B423" s="37"/>
      <c r="C423" s="37"/>
    </row>
    <row r="424" spans="1:3" ht="13.5" hidden="1" thickBot="1">
      <c r="A424" s="2" t="s">
        <v>107</v>
      </c>
      <c r="B424" s="38"/>
      <c r="C424" s="38"/>
    </row>
    <row r="425" spans="1:3" ht="13.5" hidden="1" thickBot="1">
      <c r="A425" s="3" t="s">
        <v>108</v>
      </c>
      <c r="B425" s="37"/>
      <c r="C425" s="37"/>
    </row>
    <row r="426" spans="1:3" ht="13.5" hidden="1" thickBot="1">
      <c r="A426" s="3" t="s">
        <v>109</v>
      </c>
      <c r="B426" s="37"/>
      <c r="C426" s="37"/>
    </row>
    <row r="427" spans="1:3" ht="13.5" hidden="1" thickBot="1">
      <c r="A427" s="3" t="s">
        <v>110</v>
      </c>
      <c r="B427" s="37"/>
      <c r="C427" s="37"/>
    </row>
    <row r="428" spans="1:3" ht="13.5" hidden="1" thickBot="1">
      <c r="A428" s="3" t="s">
        <v>111</v>
      </c>
      <c r="B428" s="37"/>
      <c r="C428" s="37"/>
    </row>
    <row r="429" spans="2:3" ht="12.75" hidden="1">
      <c r="B429" s="22"/>
      <c r="C429" s="22"/>
    </row>
    <row r="430" spans="2:3" ht="12.75" hidden="1">
      <c r="B430" s="22"/>
      <c r="C430" s="22"/>
    </row>
    <row r="431" spans="2:3" ht="12.75" hidden="1">
      <c r="B431" s="22"/>
      <c r="C431" s="22"/>
    </row>
    <row r="432" spans="2:3" ht="12.75" hidden="1">
      <c r="B432" s="22"/>
      <c r="C432" s="22"/>
    </row>
    <row r="433" spans="2:3" ht="12.75" hidden="1">
      <c r="B433" s="22"/>
      <c r="C433" s="22"/>
    </row>
    <row r="434" spans="2:3" ht="12.75" hidden="1">
      <c r="B434" s="22"/>
      <c r="C434" s="22"/>
    </row>
    <row r="435" spans="2:3" ht="12.75" hidden="1">
      <c r="B435" s="22"/>
      <c r="C435" s="22"/>
    </row>
    <row r="436" spans="2:3" ht="12.75" hidden="1">
      <c r="B436" s="22"/>
      <c r="C436" s="22"/>
    </row>
    <row r="437" spans="2:3" ht="12.75" hidden="1">
      <c r="B437" s="22"/>
      <c r="C437" s="22"/>
    </row>
    <row r="438" spans="2:3" ht="12.75" hidden="1">
      <c r="B438" s="22"/>
      <c r="C438" s="22"/>
    </row>
    <row r="439" spans="2:3" ht="12.75" hidden="1">
      <c r="B439" s="22"/>
      <c r="C439" s="22"/>
    </row>
    <row r="440" spans="2:3" ht="12.75" hidden="1">
      <c r="B440" s="22"/>
      <c r="C440" s="22"/>
    </row>
    <row r="441" spans="2:3" ht="12.75" hidden="1">
      <c r="B441" s="22"/>
      <c r="C441" s="22"/>
    </row>
    <row r="442" spans="2:3" ht="12.75" hidden="1">
      <c r="B442" s="22"/>
      <c r="C442" s="22"/>
    </row>
    <row r="443" spans="2:3" ht="12.75" hidden="1">
      <c r="B443" s="22"/>
      <c r="C443" s="22"/>
    </row>
    <row r="444" spans="2:3" ht="12.75" hidden="1">
      <c r="B444" s="22"/>
      <c r="C444" s="22"/>
    </row>
    <row r="445" spans="2:3" ht="12.75" hidden="1">
      <c r="B445" s="22"/>
      <c r="C445" s="22"/>
    </row>
    <row r="446" spans="2:3" ht="12.75" hidden="1">
      <c r="B446" s="22"/>
      <c r="C446" s="22"/>
    </row>
    <row r="447" spans="2:3" ht="12.75">
      <c r="B447" s="22"/>
      <c r="C447" s="22"/>
    </row>
    <row r="448" spans="2:3" ht="12.75" hidden="1">
      <c r="B448" s="22"/>
      <c r="C448" s="22"/>
    </row>
    <row r="449" spans="2:3" ht="12.75" hidden="1">
      <c r="B449" s="22"/>
      <c r="C449" s="22"/>
    </row>
    <row r="450" spans="1:3" ht="15" hidden="1">
      <c r="A450" s="51" t="s">
        <v>358</v>
      </c>
      <c r="B450" s="22"/>
      <c r="C450" s="22"/>
    </row>
    <row r="451" spans="2:3" ht="12.75" hidden="1">
      <c r="B451" s="22"/>
      <c r="C451" s="22"/>
    </row>
    <row r="452" spans="2:3" ht="12.75" hidden="1">
      <c r="B452" s="22"/>
      <c r="C452" s="22"/>
    </row>
    <row r="453" spans="2:3" ht="12.75" hidden="1">
      <c r="B453" s="22"/>
      <c r="C453" s="22"/>
    </row>
    <row r="454" spans="2:3" ht="12.75" hidden="1">
      <c r="B454" s="22"/>
      <c r="C454" s="22"/>
    </row>
    <row r="455" spans="2:3" ht="12.75" hidden="1">
      <c r="B455" s="22"/>
      <c r="C455" s="22"/>
    </row>
    <row r="456" spans="2:3" ht="12.75" hidden="1">
      <c r="B456" s="22"/>
      <c r="C456" s="22"/>
    </row>
    <row r="457" spans="2:3" ht="12.75" hidden="1">
      <c r="B457" s="22"/>
      <c r="C457" s="22"/>
    </row>
    <row r="458" spans="2:3" ht="12.75" hidden="1">
      <c r="B458" s="22"/>
      <c r="C458" s="22"/>
    </row>
    <row r="459" spans="2:3" ht="12.75">
      <c r="B459" s="22"/>
      <c r="C459" s="22"/>
    </row>
    <row r="460" spans="2:3" ht="12.75">
      <c r="B460" s="22"/>
      <c r="C460" s="22"/>
    </row>
    <row r="461" spans="2:3" ht="12.75">
      <c r="B461" s="22"/>
      <c r="C461" s="22"/>
    </row>
    <row r="462" spans="2:3" ht="12.75">
      <c r="B462" s="22"/>
      <c r="C462" s="22"/>
    </row>
    <row r="463" spans="2:3" ht="12.75">
      <c r="B463" s="22"/>
      <c r="C463" s="22"/>
    </row>
    <row r="464" spans="2:3" ht="12.75">
      <c r="B464" s="22"/>
      <c r="C464" s="22"/>
    </row>
    <row r="465" spans="2:3" ht="12.75">
      <c r="B465" s="22"/>
      <c r="C465" s="22"/>
    </row>
    <row r="466" spans="2:3" ht="12.75">
      <c r="B466" s="22"/>
      <c r="C466" s="22"/>
    </row>
    <row r="467" spans="2:3" ht="12.75">
      <c r="B467" s="22"/>
      <c r="C467" s="22"/>
    </row>
    <row r="468" spans="2:3" ht="12.75">
      <c r="B468" s="22"/>
      <c r="C468" s="22"/>
    </row>
    <row r="469" spans="2:3" ht="12.75">
      <c r="B469" s="22"/>
      <c r="C469" s="22"/>
    </row>
    <row r="470" spans="2:3" ht="12.75">
      <c r="B470" s="22"/>
      <c r="C470" s="22"/>
    </row>
    <row r="471" spans="2:3" ht="12.75">
      <c r="B471" s="22"/>
      <c r="C471" s="22"/>
    </row>
    <row r="472" spans="2:3" ht="12.75">
      <c r="B472" s="22"/>
      <c r="C472" s="22"/>
    </row>
    <row r="473" spans="2:3" ht="12.75">
      <c r="B473" s="22"/>
      <c r="C473" s="22"/>
    </row>
    <row r="474" spans="2:3" ht="12.75">
      <c r="B474" s="22"/>
      <c r="C474" s="22"/>
    </row>
  </sheetData>
  <sheetProtection/>
  <printOptions horizontalCentered="1" verticalCentered="1"/>
  <pageMargins left="0" right="0" top="0" bottom="0" header="0" footer="0"/>
  <pageSetup fitToHeight="6" horizontalDpi="600" verticalDpi="600" orientation="portrait" paperSize="9" scale="73" r:id="rId1"/>
  <rowBreaks count="5" manualBreakCount="5">
    <brk id="68" max="2" man="1"/>
    <brk id="113" max="2" man="1"/>
    <brk id="147" max="2" man="1"/>
    <brk id="209" max="2" man="1"/>
    <brk id="2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2009-04-15T14:02:02Z</cp:lastPrinted>
  <dcterms:created xsi:type="dcterms:W3CDTF">2008-04-28T12:51:42Z</dcterms:created>
  <dcterms:modified xsi:type="dcterms:W3CDTF">2009-07-02T15:58:20Z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