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<sst xmlns="http://schemas.openxmlformats.org/spreadsheetml/2006/main" count="624" uniqueCount="382">
  <si>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</si>
  <si>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</si>
  <si>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</si>
  <si>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</si>
  <si>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</si>
  <si>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</si>
  <si>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</si>
  <si>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</si>
  <si>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</si>
  <si>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"01.11.2011"</t>
  </si>
  <si>
    <t>Frekans</t>
  </si>
  <si>
    <t>Q3</t>
  </si>
  <si>
    <t xml:space="preserve"> </t>
  </si>
  <si>
    <t xml:space="preserve">  </t>
  </si>
  <si>
    <t>HESAP KODU</t>
  </si>
  <si>
    <t>HESAP ADI</t>
  </si>
  <si>
    <t>TL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</si>
  <si>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</si>
  <si>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</si>
  <si>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</si>
  <si>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</si>
  <si>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</si>
  <si>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</si>
  <si>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</si>
  <si>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</si>
  <si>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</si>
  <si>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</si>
  <si>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</si>
  <si>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</si>
  <si>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</si>
  <si>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</si>
  <si>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</si>
  <si>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</si>
  <si>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</si>
  <si>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</si>
  <si>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</si>
  <si>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</si>
  <si>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</si>
  <si>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</si>
  <si>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TIBBİ KÖTÜ UYGULAMAYA İLİŞKİN ZORUNLU MALİ SORUMLULUK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</si>
  <si>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</si>
  <si>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</si>
  <si>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</si>
  <si>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</si>
  <si>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</si>
  <si>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</si>
  <si>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</si>
  <si>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</si>
  <si>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</si>
  <si>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</si>
  <si>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</si>
  <si>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</si>
  <si>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</si>
  <si>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</si>
  <si>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</si>
  <si>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</si>
  <si>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</si>
  <si>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</si>
  <si>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</si>
  <si>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</si>
  <si>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</si>
  <si>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</si>
  <si>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</si>
  <si>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</si>
  <si>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</si>
  <si>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</si>
  <si>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</si>
  <si>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</si>
  <si>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</si>
  <si>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</si>
  <si>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</si>
  <si>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</si>
  <si>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</si>
  <si>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</si>
  <si>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</si>
  <si>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DENİZ YOLCU TAŞIMACILIĞI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</si>
  <si>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</si>
  <si>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</si>
  <si>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</si>
  <si>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</si>
  <si>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</si>
  <si>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</si>
  <si>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</si>
  <si>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</si>
  <si>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DEVLET DESTEKLİ KÜÇÜKBAŞ HAYVAN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</si>
  <si>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</si>
  <si>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</si>
  <si>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</si>
  <si>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</si>
  <si>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</si>
  <si>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</si>
  <si>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</si>
  <si>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</si>
  <si>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</si>
  <si>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</si>
  <si>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</si>
  <si>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</si>
  <si>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</si>
  <si>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</si>
  <si>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Direkt Primler</t>
  </si>
  <si>
    <t>Yurtiçi</t>
  </si>
  <si>
    <t>Yurtdışı</t>
  </si>
  <si>
    <t>Endirekt Primler</t>
  </si>
  <si>
    <t xml:space="preserve">SGK’ya Aktarılmak Üzere Yazılan Primler </t>
  </si>
  <si>
    <t>Reasüröre Devredilen Primler (+/-)</t>
  </si>
  <si>
    <t>SGK’ya Aktarılan Primler (-)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</si>
  <si>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</si>
  <si>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</si>
  <si>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</si>
  <si>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</si>
  <si>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</si>
  <si>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</si>
  <si>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</si>
  <si>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Brüt Kaz.Primler Kar. Değ. SGK Payı (Devreden Kısım Düşülmüş)</t>
  </si>
  <si>
    <t>Kazanılmamış Primler Karşılığında SGK Payı (+/-)</t>
  </si>
  <si>
    <t>Devreden Kazanılmamış Primler Karşılığında SGK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</si>
  <si>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</si>
  <si>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</si>
  <si>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</si>
  <si>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</si>
  <si>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</si>
  <si>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</si>
  <si>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</si>
  <si>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</si>
  <si>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</si>
  <si>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</si>
  <si>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</si>
  <si>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</si>
  <si>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</si>
  <si>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</si>
  <si>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</si>
  <si>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</si>
  <si>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</si>
  <si>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</si>
  <si>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</si>
  <si>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</si>
  <si>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</si>
  <si>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</si>
  <si>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</si>
  <si>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</si>
  <si>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</si>
  <si>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</si>
  <si>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</si>
  <si>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</si>
  <si>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</si>
  <si>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</si>
  <si>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</si>
  <si>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</si>
  <si>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</si>
  <si>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</si>
  <si>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</si>
  <si>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</si>
  <si>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</si>
  <si>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Diğer Teknik Gelirler Reasürör Payı (+/-)</t>
  </si>
  <si>
    <t>Tahakkuk Eden Rücu ve Sovtaj Gelirleri (+)</t>
  </si>
  <si>
    <t>Tahakkuk Eden Rücu Gelirleri (+)</t>
  </si>
  <si>
    <t>Tahakkuk Eden Rücu Gelirleri Reasürör Payı(-)</t>
  </si>
  <si>
    <t>Tahakkuk Eden Sovtaj Gelirleri (+)</t>
  </si>
  <si>
    <t>Tahakkuk Eden Sovtaj Gelirleri Reasürör Payı(-)</t>
  </si>
  <si>
    <t>Rücu ve Sovtaj Faaliyetlerinden Alacaklar Karşılığı (-)</t>
  </si>
  <si>
    <t>Rücu ve Sovtaj Faaliyetlerinden Alacaklar Karşılığı (Brüt) (-)</t>
  </si>
  <si>
    <t>Rücu ve Sovtaj Faaliyetlerinden Alacaklar Reasürör Payı (+)</t>
  </si>
  <si>
    <t>Hayat Dışı Teknik Gider (-)</t>
  </si>
  <si>
    <t>Ödenen Hasarlar (Reasürör Payı Düşülmüş Olarak)</t>
  </si>
  <si>
    <t>Brüt Ödenen Hasarlar (+/-)</t>
  </si>
  <si>
    <t>Fiilen Ödenen Hasarlar (-)</t>
  </si>
  <si>
    <t>Tahsil Edilen Rücu Gelirleri (+)</t>
  </si>
  <si>
    <t>Tahsil Edilen Sovtaj Gelirleri (+)</t>
  </si>
  <si>
    <t>Ödenen Hasarlarda Reasürör Payı (+/-)</t>
  </si>
  <si>
    <t>Fiilen Ödenen Hasarlar Reasürör Payı (+)</t>
  </si>
  <si>
    <t>Tahsil Edilen Rücu Gelirleri Reasürör Payı(-)</t>
  </si>
  <si>
    <t>Tahsil Edilen Sovtaj Gelirleri Reasürör Payı(-)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</si>
  <si>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</si>
  <si>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</si>
  <si>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</si>
  <si>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</si>
  <si>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</si>
  <si>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</si>
  <si>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</si>
  <si>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</si>
  <si>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</si>
  <si>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</si>
  <si>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</si>
  <si>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</si>
  <si>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</si>
  <si>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</si>
  <si>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</si>
  <si>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</si>
  <si>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</si>
  <si>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</si>
  <si>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</si>
  <si>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</si>
  <si>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</si>
  <si>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</si>
  <si>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</si>
  <si>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</si>
  <si>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</si>
  <si>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</si>
  <si>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</si>
  <si>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</si>
  <si>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</si>
  <si>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</si>
  <si>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</si>
  <si>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</si>
  <si>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</si>
  <si>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>Diğer Teknik Giderler (-)</t>
  </si>
  <si>
    <t xml:space="preserve">Brüt Diğer Teknik Giderler </t>
  </si>
  <si>
    <t>Brüt Diğer Teknik Giderlerde Reasürör Payı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</si>
  <si>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</si>
  <si>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</si>
  <si>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</si>
  <si>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</si>
  <si>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</si>
  <si>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</si>
  <si>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</si>
  <si>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</si>
  <si>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</si>
  <si>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</si>
  <si>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</si>
  <si>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</si>
  <si>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</si>
  <si>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</si>
  <si>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</si>
  <si>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Tahakkuk Eden Rücu  Gelirleri (+)</t>
  </si>
  <si>
    <t>Tahakkuk Eden Rücu Gelirleri (Brüt) (+)</t>
  </si>
  <si>
    <t>Rücu Faaliyetlerinden Alacaklar Karşılığı (-)</t>
  </si>
  <si>
    <t>Rücu Faaliyetlerinden Alacaklar Karşılığı (Brüt) (-)</t>
  </si>
  <si>
    <t>Rücu Faaliyetlerinden Alacaklar Karşılığı Reasürör Payı (+)</t>
  </si>
  <si>
    <t>Hayat Teknik Gider (-)</t>
  </si>
  <si>
    <t>Ödenen Tazminatlar (Reasürör Payı Düşülmüş Olarak) (-)</t>
  </si>
  <si>
    <t>Brüt Ödenen Tazminatlar (+/-)</t>
  </si>
  <si>
    <t>Fiilen Ödenen Tazminatlar (-)</t>
  </si>
  <si>
    <t>Brüt Ödenen Tazminatlarda Reasürör Payı (+/-)</t>
  </si>
  <si>
    <t>Fiilen Ödenen Tazminatlar Reasürör Payı (+)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</si>
  <si>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</si>
  <si>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</si>
  <si>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</si>
  <si>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</si>
  <si>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</si>
  <si>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</si>
  <si>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</si>
  <si>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</si>
  <si>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</si>
  <si>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</si>
  <si>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</si>
  <si>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</si>
  <si>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</si>
  <si>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</si>
  <si>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</si>
  <si>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</si>
  <si>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</si>
  <si>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</si>
  <si>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</si>
  <si>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</si>
  <si>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</si>
  <si>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</si>
  <si>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</si>
  <si>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</si>
  <si>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</si>
  <si>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</si>
  <si>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</si>
  <si>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</si>
  <si>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</si>
  <si>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</si>
  <si>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</si>
  <si>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</si>
  <si>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</si>
  <si>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</si>
  <si>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</si>
  <si>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</si>
  <si>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</si>
  <si>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</si>
  <si>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</si>
  <si>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</si>
  <si>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</si>
  <si>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</si>
  <si>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</si>
  <si>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</si>
  <si>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</si>
  <si>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</si>
  <si>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</si>
  <si>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</si>
  <si>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</si>
  <si>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</si>
  <si>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</si>
  <si>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</si>
  <si>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</si>
  <si>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</si>
  <si>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</si>
  <si>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</si>
  <si>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</si>
  <si>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</si>
  <si>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</si>
  <si>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</si>
  <si>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</si>
  <si>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</si>
  <si>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</si>
  <si>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</si>
  <si>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</si>
  <si>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</si>
  <si>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</si>
  <si>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</si>
  <si>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</si>
  <si>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</si>
  <si>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</si>
  <si>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</si>
  <si>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</si>
  <si>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</si>
  <si>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</si>
  <si>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</si>
  <si>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</si>
  <si>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</si>
  <si>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</si>
  <si>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</si>
  <si>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</si>
  <si>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</si>
  <si>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</si>
  <si>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</si>
  <si>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</si>
  <si>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</si>
  <si>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</si>
  <si>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</si>
  <si>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</si>
  <si>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</si>
  <si>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</si>
  <si>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</si>
  <si>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</si>
  <si>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</si>
  <si>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</si>
  <si>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</si>
  <si>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</si>
  <si>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</si>
  <si>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</si>
  <si>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</si>
  <si>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</si>
  <si>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</si>
  <si>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</si>
  <si>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</si>
  <si>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</si>
  <si>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</si>
  <si>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</si>
  <si>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</si>
  <si>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</si>
  <si>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</si>
  <si>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</si>
  <si>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</si>
  <si>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</si>
  <si>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</si>
  <si>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</si>
  <si>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</si>
  <si>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</si>
  <si>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</si>
  <si>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</si>
  <si>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</si>
  <si>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</si>
  <si>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</si>
  <si>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</si>
  <si>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</si>
  <si>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</si>
  <si>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</si>
  <si>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</si>
  <si>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</si>
  <si>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</si>
  <si>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</si>
  <si>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</si>
  <si>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</si>
  <si>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</si>
  <si>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</si>
  <si>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</si>
  <si>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</si>
  <si>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</si>
  <si>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</si>
  <si>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</si>
  <si>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</si>
  <si>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</si>
  <si>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</si>
  <si>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</si>
  <si>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</si>
  <si>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</si>
  <si>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</si>
  <si>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"18.10.2011"</t>
  </si>
  <si>
    <t>AXA HAYAT VE EMEKLİLİK A.Ş.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</si>
</sst>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" fontId="0" fillId="33" borderId="10" xfId="48" applyNumberFormat="1" applyFont="1" applyFill="1" applyBorder="1">
      <alignment/>
      <protection/>
    </xf>
    <xf numFmtId="1" fontId="1" fillId="34" borderId="11" xfId="48" applyNumberFormat="1" applyFont="1" applyFill="1" applyBorder="1" applyAlignment="1">
      <alignment horizontal="center" vertical="center"/>
      <protection/>
    </xf>
    <xf numFmtId="1" fontId="0" fillId="33" borderId="12" xfId="48" applyNumberFormat="1" applyFont="1" applyFill="1" applyBorder="1">
      <alignment/>
      <protection/>
    </xf>
    <xf numFmtId="0" fontId="0" fillId="33" borderId="11" xfId="48" applyFont="1" applyFill="1" applyBorder="1">
      <alignment/>
      <protection/>
    </xf>
    <xf numFmtId="1" fontId="1" fillId="34" borderId="13" xfId="48" applyNumberFormat="1" applyFont="1" applyFill="1" applyBorder="1" applyAlignment="1">
      <alignment horizontal="left" vertical="center" wrapText="1"/>
      <protection/>
    </xf>
    <xf numFmtId="1" fontId="1" fillId="34" borderId="11" xfId="48" applyNumberFormat="1" applyFont="1" applyFill="1" applyBorder="1" applyAlignment="1">
      <alignment horizontal="center" vertical="center" wrapText="1"/>
      <protection/>
    </xf>
    <xf numFmtId="1" fontId="1" fillId="34" borderId="14" xfId="48" applyNumberFormat="1" applyFont="1" applyFill="1" applyBorder="1" applyAlignment="1">
      <alignment horizontal="left" vertical="center" wrapText="1"/>
      <protection/>
    </xf>
    <xf numFmtId="0" fontId="2" fillId="35" borderId="11" xfId="48" applyFont="1" applyFill="1" applyBorder="1" applyAlignment="1" applyProtection="1">
      <alignment horizontal="center" wrapText="1"/>
      <protection locked="0"/>
    </xf>
    <xf numFmtId="1" fontId="1" fillId="34" borderId="11" xfId="48" applyNumberFormat="1" applyFont="1" applyFill="1" applyBorder="1" applyAlignment="1">
      <alignment horizontal="left" vertical="center" wrapText="1"/>
      <protection/>
    </xf>
    <xf numFmtId="1" fontId="1" fillId="34" borderId="11" xfId="48" applyNumberFormat="1" applyFont="1" applyFill="1" applyBorder="1" applyAlignment="1" applyProtection="1">
      <alignment horizontal="center" vertical="center" wrapText="1"/>
      <protection/>
    </xf>
    <xf numFmtId="172" fontId="1" fillId="34" borderId="11" xfId="48" applyNumberFormat="1" applyFont="1" applyFill="1" applyBorder="1" applyAlignment="1" applyProtection="1">
      <alignment horizontal="center" vertical="center" wrapText="1"/>
      <protection/>
    </xf>
    <xf numFmtId="1" fontId="1" fillId="34" borderId="11" xfId="48" applyNumberFormat="1" applyFont="1" applyFill="1" applyBorder="1" applyAlignment="1" applyProtection="1">
      <alignment horizontal="center" vertical="center" wrapText="1"/>
      <protection/>
    </xf>
    <xf numFmtId="0" fontId="6" fillId="33" borderId="11" xfId="48" applyFont="1" applyFill="1" applyBorder="1">
      <alignment/>
      <protection/>
    </xf>
    <xf numFmtId="0" fontId="6" fillId="33" borderId="10" xfId="48" applyFont="1" applyFill="1" applyBorder="1">
      <alignment/>
      <protection/>
    </xf>
    <xf numFmtId="4" fontId="1" fillId="33" borderId="15" xfId="48" applyNumberFormat="1" applyFont="1" applyFill="1" applyBorder="1" applyAlignment="1">
      <alignment horizontal="right" vertical="center"/>
      <protection/>
    </xf>
    <xf numFmtId="0" fontId="7" fillId="36" borderId="11" xfId="47" applyFont="1" applyFill="1" applyBorder="1" applyAlignment="1" applyProtection="1" quotePrefix="1">
      <alignment horizontal="center"/>
      <protection/>
    </xf>
    <xf numFmtId="0" fontId="7" fillId="36" borderId="11" xfId="47" applyFont="1" applyFill="1" applyBorder="1" applyAlignment="1">
      <alignment horizontal="center"/>
      <protection/>
    </xf>
    <xf numFmtId="0" fontId="7" fillId="36" borderId="10" xfId="47" applyFont="1" applyFill="1" applyBorder="1" applyAlignment="1">
      <alignment horizontal="center"/>
      <protection/>
    </xf>
    <xf numFmtId="0" fontId="7" fillId="34" borderId="16" xfId="48" applyFont="1" applyFill="1" applyBorder="1" applyAlignment="1">
      <alignment horizontal="center" vertical="top"/>
      <protection/>
    </xf>
    <xf numFmtId="0" fontId="7" fillId="34" borderId="17" xfId="48" applyFont="1" applyFill="1" applyBorder="1" applyAlignment="1">
      <alignment horizontal="center" vertical="top"/>
      <protection/>
    </xf>
    <xf numFmtId="4" fontId="1" fillId="34" borderId="18" xfId="48" applyNumberFormat="1" applyFont="1" applyFill="1" applyBorder="1" applyAlignment="1">
      <alignment horizontal="center" vertical="top"/>
      <protection/>
    </xf>
    <xf numFmtId="0" fontId="9" fillId="34" borderId="19" xfId="47" applyFont="1" applyFill="1" applyBorder="1" applyAlignment="1" applyProtection="1">
      <alignment horizontal="center" vertical="top" wrapText="1"/>
      <protection/>
    </xf>
    <xf numFmtId="0" fontId="9" fillId="34" borderId="11" xfId="47" applyFont="1" applyFill="1" applyBorder="1" applyAlignment="1" applyProtection="1">
      <alignment horizontal="center" vertical="top" wrapText="1"/>
      <protection/>
    </xf>
    <xf numFmtId="0" fontId="9" fillId="34" borderId="11" xfId="47" applyFont="1" applyFill="1" applyBorder="1" applyAlignment="1" applyProtection="1" quotePrefix="1">
      <alignment horizontal="center" vertical="top" wrapText="1"/>
      <protection/>
    </xf>
    <xf numFmtId="0" fontId="7" fillId="34" borderId="11" xfId="47" applyFont="1" applyFill="1" applyBorder="1" applyAlignment="1">
      <alignment horizontal="center" vertical="top" wrapText="1"/>
      <protection/>
    </xf>
    <xf numFmtId="0" fontId="7" fillId="34" borderId="10" xfId="47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0" fillId="36" borderId="20" xfId="48" applyFont="1" applyFill="1" applyBorder="1" applyAlignment="1">
      <alignment horizontal="left"/>
      <protection/>
    </xf>
    <xf numFmtId="0" fontId="10" fillId="36" borderId="11" xfId="48" applyFont="1" applyFill="1" applyBorder="1" applyAlignment="1">
      <alignment horizontal="left"/>
      <protection/>
    </xf>
    <xf numFmtId="4" fontId="1" fillId="36" borderId="18" xfId="48" applyNumberFormat="1" applyFont="1" applyFill="1" applyBorder="1" applyAlignment="1">
      <alignment horizontal="right"/>
      <protection/>
    </xf>
    <xf numFmtId="0" fontId="9" fillId="36" borderId="21" xfId="47" applyFont="1" applyFill="1" applyBorder="1" applyAlignment="1" applyProtection="1">
      <alignment horizontal="center" vertical="top" wrapText="1"/>
      <protection/>
    </xf>
    <xf numFmtId="0" fontId="7" fillId="36" borderId="21" xfId="47" applyFont="1" applyFill="1" applyBorder="1" applyAlignment="1">
      <alignment horizontal="center" vertical="top" wrapText="1"/>
      <protection/>
    </xf>
    <xf numFmtId="0" fontId="11" fillId="36" borderId="20" xfId="48" applyNumberFormat="1" applyFont="1" applyFill="1" applyBorder="1" applyAlignment="1">
      <alignment horizontal="left"/>
      <protection/>
    </xf>
    <xf numFmtId="0" fontId="11" fillId="36" borderId="11" xfId="48" applyNumberFormat="1" applyFont="1" applyFill="1" applyBorder="1" applyAlignment="1">
      <alignment horizontal="left"/>
      <protection/>
    </xf>
    <xf numFmtId="4" fontId="11" fillId="36" borderId="18" xfId="48" applyNumberFormat="1" applyFont="1" applyFill="1" applyBorder="1" applyAlignment="1">
      <alignment horizontal="right"/>
      <protection/>
    </xf>
    <xf numFmtId="4" fontId="11" fillId="36" borderId="19" xfId="48" applyNumberFormat="1" applyFont="1" applyFill="1" applyBorder="1" applyAlignment="1">
      <alignment horizontal="right"/>
      <protection/>
    </xf>
    <xf numFmtId="0" fontId="9" fillId="36" borderId="22" xfId="47" applyFont="1" applyFill="1" applyBorder="1" applyAlignment="1" applyProtection="1">
      <alignment horizontal="center" vertical="top" wrapText="1"/>
      <protection/>
    </xf>
    <xf numFmtId="0" fontId="7" fillId="36" borderId="22" xfId="47" applyFont="1" applyFill="1" applyBorder="1" applyAlignment="1">
      <alignment horizontal="center" vertical="top" wrapText="1"/>
      <protection/>
    </xf>
    <xf numFmtId="0" fontId="12" fillId="36" borderId="20" xfId="48" applyNumberFormat="1" applyFont="1" applyFill="1" applyBorder="1" applyAlignment="1">
      <alignment horizontal="left"/>
      <protection/>
    </xf>
    <xf numFmtId="0" fontId="12" fillId="36" borderId="11" xfId="48" applyNumberFormat="1" applyFont="1" applyFill="1" applyBorder="1" applyAlignment="1">
      <alignment horizontal="left"/>
      <protection/>
    </xf>
    <xf numFmtId="4" fontId="12" fillId="36" borderId="18" xfId="48" applyNumberFormat="1" applyFont="1" applyFill="1" applyBorder="1" applyAlignment="1">
      <alignment horizontal="right"/>
      <protection/>
    </xf>
    <xf numFmtId="4" fontId="12" fillId="36" borderId="19" xfId="48" applyNumberFormat="1" applyFont="1" applyFill="1" applyBorder="1" applyAlignment="1" applyProtection="1">
      <alignment horizontal="right"/>
      <protection/>
    </xf>
    <xf numFmtId="0" fontId="13" fillId="36" borderId="20" xfId="48" applyNumberFormat="1" applyFont="1" applyFill="1" applyBorder="1" applyAlignment="1">
      <alignment horizontal="left"/>
      <protection/>
    </xf>
    <xf numFmtId="0" fontId="13" fillId="36" borderId="11" xfId="48" applyNumberFormat="1" applyFont="1" applyFill="1" applyBorder="1" applyAlignment="1">
      <alignment horizontal="left"/>
      <protection/>
    </xf>
    <xf numFmtId="0" fontId="14" fillId="36" borderId="20" xfId="48" applyNumberFormat="1" applyFont="1" applyFill="1" applyBorder="1" applyAlignment="1">
      <alignment horizontal="left"/>
      <protection/>
    </xf>
    <xf numFmtId="0" fontId="14" fillId="36" borderId="11" xfId="48" applyNumberFormat="1" applyFont="1" applyFill="1" applyBorder="1" applyAlignment="1">
      <alignment horizontal="left"/>
      <protection/>
    </xf>
    <xf numFmtId="4" fontId="12" fillId="35" borderId="19" xfId="48" applyNumberFormat="1" applyFont="1" applyFill="1" applyBorder="1" applyAlignment="1" applyProtection="1">
      <alignment horizontal="right"/>
      <protection locked="0"/>
    </xf>
    <xf numFmtId="4" fontId="12" fillId="35" borderId="11" xfId="48" applyNumberFormat="1" applyFont="1" applyFill="1" applyBorder="1" applyAlignment="1" applyProtection="1">
      <alignment horizontal="right"/>
      <protection locked="0"/>
    </xf>
    <xf numFmtId="0" fontId="7" fillId="36" borderId="22" xfId="47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4" fontId="12" fillId="36" borderId="19" xfId="48" applyNumberFormat="1" applyFont="1" applyFill="1" applyBorder="1" applyAlignment="1">
      <alignment horizontal="right"/>
      <protection/>
    </xf>
    <xf numFmtId="4" fontId="12" fillId="36" borderId="11" xfId="48" applyNumberFormat="1" applyFont="1" applyFill="1" applyBorder="1" applyAlignment="1">
      <alignment horizontal="right"/>
      <protection/>
    </xf>
    <xf numFmtId="4" fontId="12" fillId="36" borderId="10" xfId="48" applyNumberFormat="1" applyFont="1" applyFill="1" applyBorder="1" applyAlignment="1">
      <alignment horizontal="right"/>
      <protection/>
    </xf>
    <xf numFmtId="0" fontId="13" fillId="36" borderId="11" xfId="48" applyFont="1" applyFill="1" applyBorder="1" applyAlignment="1">
      <alignment/>
      <protection/>
    </xf>
    <xf numFmtId="4" fontId="1" fillId="35" borderId="19" xfId="48" applyNumberFormat="1" applyFont="1" applyFill="1" applyBorder="1" applyAlignment="1" applyProtection="1">
      <alignment horizontal="right"/>
      <protection locked="0"/>
    </xf>
    <xf numFmtId="4" fontId="1" fillId="35" borderId="11" xfId="48" applyNumberFormat="1" applyFont="1" applyFill="1" applyBorder="1" applyAlignment="1" applyProtection="1">
      <alignment horizontal="right"/>
      <protection locked="0"/>
    </xf>
    <xf numFmtId="4" fontId="11" fillId="36" borderId="11" xfId="48" applyNumberFormat="1" applyFont="1" applyFill="1" applyBorder="1" applyAlignment="1">
      <alignment horizontal="right"/>
      <protection/>
    </xf>
    <xf numFmtId="4" fontId="11" fillId="36" borderId="10" xfId="48" applyNumberFormat="1" applyFont="1" applyFill="1" applyBorder="1" applyAlignment="1">
      <alignment horizontal="right"/>
      <protection/>
    </xf>
    <xf numFmtId="4" fontId="12" fillId="35" borderId="23" xfId="48" applyNumberFormat="1" applyFont="1" applyFill="1" applyBorder="1" applyAlignment="1" applyProtection="1">
      <alignment horizontal="right"/>
      <protection locked="0"/>
    </xf>
    <xf numFmtId="4" fontId="1" fillId="36" borderId="19" xfId="48" applyNumberFormat="1" applyFont="1" applyFill="1" applyBorder="1" applyAlignment="1">
      <alignment horizontal="right"/>
      <protection/>
    </xf>
    <xf numFmtId="0" fontId="15" fillId="36" borderId="20" xfId="48" applyNumberFormat="1" applyFont="1" applyFill="1" applyBorder="1" applyAlignment="1">
      <alignment horizontal="left"/>
      <protection/>
    </xf>
    <xf numFmtId="0" fontId="15" fillId="36" borderId="11" xfId="48" applyNumberFormat="1" applyFont="1" applyFill="1" applyBorder="1" applyAlignment="1">
      <alignment horizontal="left"/>
      <protection/>
    </xf>
    <xf numFmtId="0" fontId="9" fillId="36" borderId="24" xfId="47" applyFont="1" applyFill="1" applyBorder="1" applyAlignment="1" applyProtection="1">
      <alignment horizontal="center" vertical="top" wrapText="1"/>
      <protection/>
    </xf>
    <xf numFmtId="0" fontId="7" fillId="36" borderId="24" xfId="47" applyFont="1" applyFill="1" applyBorder="1" applyAlignment="1">
      <alignment horizontal="center" vertical="top" wrapText="1"/>
      <protection/>
    </xf>
    <xf numFmtId="0" fontId="7" fillId="36" borderId="17" xfId="47" applyFont="1" applyFill="1" applyBorder="1" applyAlignment="1">
      <alignment horizontal="center" vertical="top" wrapText="1"/>
      <protection/>
    </xf>
    <xf numFmtId="4" fontId="12" fillId="35" borderId="25" xfId="48" applyNumberFormat="1" applyFont="1" applyFill="1" applyBorder="1" applyAlignment="1" applyProtection="1">
      <alignment horizontal="right"/>
      <protection locked="0"/>
    </xf>
    <xf numFmtId="4" fontId="12" fillId="35" borderId="21" xfId="48" applyNumberFormat="1" applyFont="1" applyFill="1" applyBorder="1" applyAlignment="1" applyProtection="1">
      <alignment horizontal="right"/>
      <protection locked="0"/>
    </xf>
    <xf numFmtId="4" fontId="12" fillId="35" borderId="26" xfId="48" applyNumberFormat="1" applyFont="1" applyFill="1" applyBorder="1" applyAlignment="1" applyProtection="1">
      <alignment horizontal="right"/>
      <protection locked="0"/>
    </xf>
    <xf numFmtId="4" fontId="12" fillId="35" borderId="20" xfId="48" applyNumberFormat="1" applyFont="1" applyFill="1" applyBorder="1" applyAlignment="1" applyProtection="1">
      <alignment horizontal="right"/>
      <protection locked="0"/>
    </xf>
    <xf numFmtId="4" fontId="1" fillId="36" borderId="18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2" fillId="0" borderId="0" xfId="48" applyNumberFormat="1" applyFont="1" applyFill="1" applyBorder="1" applyAlignment="1" applyProtection="1">
      <alignment horizontal="right"/>
      <protection/>
    </xf>
    <xf numFmtId="4" fontId="1" fillId="36" borderId="10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 horizontal="right"/>
    </xf>
    <xf numFmtId="4" fontId="11" fillId="0" borderId="0" xfId="48" applyNumberFormat="1" applyFont="1" applyFill="1" applyBorder="1" applyAlignment="1">
      <alignment horizontal="right"/>
      <protection/>
    </xf>
    <xf numFmtId="4" fontId="12" fillId="36" borderId="18" xfId="48" applyNumberFormat="1" applyFont="1" applyFill="1" applyBorder="1" applyAlignment="1" applyProtection="1">
      <alignment horizontal="right"/>
      <protection/>
    </xf>
    <xf numFmtId="4" fontId="12" fillId="35" borderId="10" xfId="48" applyNumberFormat="1" applyFont="1" applyFill="1" applyBorder="1" applyAlignment="1" applyProtection="1">
      <alignment horizontal="right"/>
      <protection locked="0"/>
    </xf>
    <xf numFmtId="4" fontId="11" fillId="0" borderId="0" xfId="48" applyNumberFormat="1" applyFont="1" applyFill="1" applyBorder="1" applyAlignment="1" applyProtection="1">
      <alignment horizontal="right"/>
      <protection/>
    </xf>
    <xf numFmtId="4" fontId="1" fillId="0" borderId="0" xfId="48" applyNumberFormat="1" applyFont="1" applyFill="1" applyBorder="1" applyAlignment="1" applyProtection="1">
      <alignment horizontal="right"/>
      <protection/>
    </xf>
    <xf numFmtId="4" fontId="12" fillId="0" borderId="0" xfId="48" applyNumberFormat="1" applyFont="1" applyFill="1" applyBorder="1" applyAlignment="1">
      <alignment horizontal="right"/>
      <protection/>
    </xf>
    <xf numFmtId="4" fontId="1" fillId="35" borderId="10" xfId="48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4" fontId="11" fillId="33" borderId="0" xfId="48" applyNumberFormat="1" applyFont="1" applyFill="1" applyBorder="1" applyAlignment="1" applyProtection="1">
      <alignment horizontal="right"/>
      <protection/>
    </xf>
    <xf numFmtId="4" fontId="11" fillId="33" borderId="0" xfId="48" applyNumberFormat="1" applyFont="1" applyFill="1" applyBorder="1" applyAlignment="1">
      <alignment horizontal="right"/>
      <protection/>
    </xf>
    <xf numFmtId="4" fontId="12" fillId="33" borderId="0" xfId="48" applyNumberFormat="1" applyFont="1" applyFill="1" applyBorder="1" applyAlignment="1" applyProtection="1">
      <alignment horizontal="right"/>
      <protection locked="0"/>
    </xf>
    <xf numFmtId="4" fontId="11" fillId="35" borderId="18" xfId="48" applyNumberFormat="1" applyFont="1" applyFill="1" applyBorder="1" applyAlignment="1" applyProtection="1">
      <alignment horizontal="right"/>
      <protection locked="0"/>
    </xf>
    <xf numFmtId="4" fontId="12" fillId="35" borderId="18" xfId="48" applyNumberFormat="1" applyFont="1" applyFill="1" applyBorder="1" applyAlignment="1" applyProtection="1">
      <alignment horizontal="right"/>
      <protection locked="0"/>
    </xf>
    <xf numFmtId="4" fontId="1" fillId="35" borderId="18" xfId="48" applyNumberFormat="1" applyFont="1" applyFill="1" applyBorder="1" applyAlignment="1" applyProtection="1">
      <alignment horizontal="right"/>
      <protection locked="0"/>
    </xf>
    <xf numFmtId="4" fontId="11" fillId="36" borderId="18" xfId="48" applyNumberFormat="1" applyFont="1" applyFill="1" applyBorder="1" applyAlignment="1" applyProtection="1">
      <alignment horizontal="right"/>
      <protection/>
    </xf>
    <xf numFmtId="4" fontId="12" fillId="36" borderId="14" xfId="48" applyNumberFormat="1" applyFont="1" applyFill="1" applyBorder="1" applyAlignment="1">
      <alignment horizontal="righ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DATA" xfId="47"/>
    <cellStyle name="Normal_DATA-ye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35"/>
  <sheetViews>
    <sheetView tabSelected="1" zoomScale="85" zoomScaleNormal="85" zoomScalePageLayoutView="0" workbookViewId="0" topLeftCell="A514">
      <pane xSplit="3" topLeftCell="BV1" activePane="topRight" state="frozen"/>
      <selection pane="topLeft" activeCell="A10" sqref="A10"/>
      <selection pane="topRight" activeCell="C531" sqref="C531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4" width="17.140625" style="0" customWidth="1"/>
  </cols>
  <sheetData>
    <row r="1" spans="1:2" ht="12.75">
      <c r="A1" s="1"/>
      <c r="B1" s="2" t="s">
        <v>0</v>
      </c>
    </row>
    <row r="2" spans="1:2" ht="13.5" thickBot="1">
      <c r="A2" s="3"/>
      <c r="B2" s="4"/>
    </row>
    <row r="3" spans="1:2" ht="12.75">
      <c r="A3" s="5" t="s">
        <v>1</v>
      </c>
      <c r="B3" s="6" t="s">
        <v>2</v>
      </c>
    </row>
    <row r="4" spans="1:2" ht="12.75">
      <c r="A4" s="7" t="s">
        <v>3</v>
      </c>
      <c r="B4" s="6">
        <v>12</v>
      </c>
    </row>
    <row r="5" spans="1:2" ht="12.75">
      <c r="A5" s="7" t="s">
        <v>4</v>
      </c>
      <c r="B5" s="8" t="s">
        <v>381</v>
      </c>
    </row>
    <row r="6" spans="1:2" ht="12.75">
      <c r="A6" s="7" t="s">
        <v>5</v>
      </c>
      <c r="B6" s="8">
        <v>1863</v>
      </c>
    </row>
    <row r="7" spans="1:2" ht="12.75">
      <c r="A7" s="9" t="s">
        <v>6</v>
      </c>
      <c r="B7" s="10">
        <v>2011</v>
      </c>
    </row>
    <row r="8" spans="1:2" ht="38.25">
      <c r="A8" s="9" t="s">
        <v>7</v>
      </c>
      <c r="B8" s="11" t="s">
        <v>380</v>
      </c>
    </row>
    <row r="9" spans="1:2" ht="38.25">
      <c r="A9" s="9" t="s">
        <v>8</v>
      </c>
      <c r="B9" s="11" t="s">
        <v>9</v>
      </c>
    </row>
    <row r="10" spans="1:2" ht="12.75">
      <c r="A10" s="9" t="s">
        <v>10</v>
      </c>
      <c r="B10" s="12" t="s">
        <v>11</v>
      </c>
    </row>
    <row r="11" spans="1:84" ht="12.75">
      <c r="A11" s="13" t="s">
        <v>12</v>
      </c>
      <c r="B11" s="14" t="s">
        <v>13</v>
      </c>
      <c r="C11" s="15" t="s">
        <v>12</v>
      </c>
      <c r="D11" s="16">
        <v>701</v>
      </c>
      <c r="E11" s="16">
        <v>702</v>
      </c>
      <c r="F11" s="16">
        <v>703</v>
      </c>
      <c r="G11" s="16">
        <v>710</v>
      </c>
      <c r="H11" s="16">
        <v>711</v>
      </c>
      <c r="I11" s="16">
        <v>712</v>
      </c>
      <c r="J11" s="16">
        <v>713</v>
      </c>
      <c r="K11" s="16">
        <v>714</v>
      </c>
      <c r="L11" s="16">
        <v>715</v>
      </c>
      <c r="M11" s="16">
        <v>716</v>
      </c>
      <c r="N11" s="16">
        <v>717</v>
      </c>
      <c r="O11" s="16">
        <v>718</v>
      </c>
      <c r="P11" s="16">
        <v>719</v>
      </c>
      <c r="Q11" s="16">
        <v>720</v>
      </c>
      <c r="R11" s="16">
        <v>721</v>
      </c>
      <c r="S11" s="16">
        <v>723</v>
      </c>
      <c r="T11" s="16">
        <v>724</v>
      </c>
      <c r="U11" s="16">
        <v>725</v>
      </c>
      <c r="V11" s="16">
        <v>726</v>
      </c>
      <c r="W11" s="16">
        <v>727</v>
      </c>
      <c r="X11" s="16">
        <v>728</v>
      </c>
      <c r="Y11" s="16">
        <v>729</v>
      </c>
      <c r="Z11" s="16">
        <v>730</v>
      </c>
      <c r="AA11" s="16">
        <v>731</v>
      </c>
      <c r="AB11" s="16">
        <v>732</v>
      </c>
      <c r="AC11" s="16">
        <v>733</v>
      </c>
      <c r="AD11" s="16">
        <v>734</v>
      </c>
      <c r="AE11" s="16">
        <v>735</v>
      </c>
      <c r="AF11" s="16">
        <v>736</v>
      </c>
      <c r="AG11" s="16">
        <v>737</v>
      </c>
      <c r="AH11" s="16">
        <v>738</v>
      </c>
      <c r="AI11" s="16">
        <v>739</v>
      </c>
      <c r="AJ11" s="16">
        <v>740</v>
      </c>
      <c r="AK11" s="16">
        <v>741</v>
      </c>
      <c r="AL11" s="16">
        <v>742</v>
      </c>
      <c r="AM11" s="16">
        <v>743</v>
      </c>
      <c r="AN11" s="16">
        <v>744</v>
      </c>
      <c r="AO11" s="16">
        <v>745</v>
      </c>
      <c r="AP11" s="16">
        <v>746</v>
      </c>
      <c r="AQ11" s="16">
        <v>747</v>
      </c>
      <c r="AR11" s="16">
        <v>748</v>
      </c>
      <c r="AS11" s="16">
        <v>749</v>
      </c>
      <c r="AT11" s="16">
        <v>750</v>
      </c>
      <c r="AU11" s="16">
        <v>752</v>
      </c>
      <c r="AV11" s="16">
        <v>753</v>
      </c>
      <c r="AW11" s="16">
        <v>754</v>
      </c>
      <c r="AX11" s="16">
        <v>755</v>
      </c>
      <c r="AY11" s="16">
        <v>756</v>
      </c>
      <c r="AZ11" s="16">
        <v>757</v>
      </c>
      <c r="BA11" s="16">
        <v>758</v>
      </c>
      <c r="BB11" s="16">
        <v>759</v>
      </c>
      <c r="BC11" s="16">
        <v>760</v>
      </c>
      <c r="BD11" s="16">
        <v>761</v>
      </c>
      <c r="BE11" s="16">
        <v>765</v>
      </c>
      <c r="BF11" s="16">
        <v>766</v>
      </c>
      <c r="BG11" s="16">
        <v>767</v>
      </c>
      <c r="BH11" s="16">
        <v>768</v>
      </c>
      <c r="BI11" s="16">
        <v>769</v>
      </c>
      <c r="BJ11" s="16">
        <v>770</v>
      </c>
      <c r="BK11" s="16">
        <v>775</v>
      </c>
      <c r="BL11" s="16">
        <v>776</v>
      </c>
      <c r="BM11" s="16">
        <v>777</v>
      </c>
      <c r="BN11" s="16">
        <v>778</v>
      </c>
      <c r="BO11" s="17">
        <v>779</v>
      </c>
      <c r="BP11" s="18">
        <v>780</v>
      </c>
      <c r="BQ11" s="18">
        <v>781</v>
      </c>
      <c r="BR11" s="18">
        <v>782</v>
      </c>
      <c r="BS11" s="18">
        <v>783</v>
      </c>
      <c r="BT11" s="18">
        <v>784</v>
      </c>
      <c r="BU11" s="18">
        <v>785</v>
      </c>
      <c r="BV11" s="17">
        <v>786</v>
      </c>
      <c r="BW11" s="16">
        <v>798</v>
      </c>
      <c r="BX11" s="16">
        <v>751</v>
      </c>
      <c r="BY11" s="16">
        <v>790</v>
      </c>
      <c r="BZ11" s="16">
        <v>791</v>
      </c>
      <c r="CA11" s="16">
        <v>792</v>
      </c>
      <c r="CB11" s="16">
        <v>793</v>
      </c>
      <c r="CC11" s="16">
        <v>794</v>
      </c>
      <c r="CD11" s="16">
        <v>795</v>
      </c>
      <c r="CE11" s="16">
        <v>796</v>
      </c>
      <c r="CF11" s="16">
        <v>797</v>
      </c>
    </row>
    <row r="12" spans="1:85" ht="45">
      <c r="A12" s="19" t="s">
        <v>14</v>
      </c>
      <c r="B12" s="20" t="s">
        <v>15</v>
      </c>
      <c r="C12" s="21" t="s">
        <v>16</v>
      </c>
      <c r="D12" s="22" t="s">
        <v>17</v>
      </c>
      <c r="E12" s="23" t="s">
        <v>18</v>
      </c>
      <c r="F12" s="23" t="s">
        <v>19</v>
      </c>
      <c r="G12" s="23" t="s">
        <v>20</v>
      </c>
      <c r="H12" s="23" t="s">
        <v>21</v>
      </c>
      <c r="I12" s="23" t="s">
        <v>22</v>
      </c>
      <c r="J12" s="23" t="s">
        <v>23</v>
      </c>
      <c r="K12" s="24" t="s">
        <v>24</v>
      </c>
      <c r="L12" s="24" t="s">
        <v>25</v>
      </c>
      <c r="M12" s="23" t="s">
        <v>26</v>
      </c>
      <c r="N12" s="23" t="s">
        <v>27</v>
      </c>
      <c r="O12" s="24" t="s">
        <v>28</v>
      </c>
      <c r="P12" s="24" t="s">
        <v>29</v>
      </c>
      <c r="Q12" s="24" t="s">
        <v>30</v>
      </c>
      <c r="R12" s="23" t="s">
        <v>31</v>
      </c>
      <c r="S12" s="23" t="s">
        <v>32</v>
      </c>
      <c r="T12" s="23" t="s">
        <v>33</v>
      </c>
      <c r="U12" s="23" t="s">
        <v>34</v>
      </c>
      <c r="V12" s="23" t="s">
        <v>35</v>
      </c>
      <c r="W12" s="23" t="s">
        <v>36</v>
      </c>
      <c r="X12" s="23" t="s">
        <v>37</v>
      </c>
      <c r="Y12" s="24" t="s">
        <v>38</v>
      </c>
      <c r="Z12" s="23" t="s">
        <v>39</v>
      </c>
      <c r="AA12" s="23" t="s">
        <v>40</v>
      </c>
      <c r="AB12" s="23" t="s">
        <v>41</v>
      </c>
      <c r="AC12" s="23" t="s">
        <v>42</v>
      </c>
      <c r="AD12" s="23" t="s">
        <v>43</v>
      </c>
      <c r="AE12" s="23" t="s">
        <v>44</v>
      </c>
      <c r="AF12" s="23" t="s">
        <v>45</v>
      </c>
      <c r="AG12" s="23" t="s">
        <v>46</v>
      </c>
      <c r="AH12" s="23" t="s">
        <v>47</v>
      </c>
      <c r="AI12" s="23" t="s">
        <v>48</v>
      </c>
      <c r="AJ12" s="23" t="s">
        <v>49</v>
      </c>
      <c r="AK12" s="23" t="s">
        <v>50</v>
      </c>
      <c r="AL12" s="23" t="s">
        <v>51</v>
      </c>
      <c r="AM12" s="23" t="s">
        <v>52</v>
      </c>
      <c r="AN12" s="23" t="s">
        <v>53</v>
      </c>
      <c r="AO12" s="23" t="s">
        <v>54</v>
      </c>
      <c r="AP12" s="23" t="s">
        <v>55</v>
      </c>
      <c r="AQ12" s="23" t="s">
        <v>56</v>
      </c>
      <c r="AR12" s="23" t="s">
        <v>57</v>
      </c>
      <c r="AS12" s="23" t="s">
        <v>58</v>
      </c>
      <c r="AT12" s="23" t="s">
        <v>59</v>
      </c>
      <c r="AU12" s="23" t="s">
        <v>60</v>
      </c>
      <c r="AV12" s="23" t="s">
        <v>61</v>
      </c>
      <c r="AW12" s="23" t="s">
        <v>62</v>
      </c>
      <c r="AX12" s="23" t="s">
        <v>63</v>
      </c>
      <c r="AY12" s="23" t="s">
        <v>64</v>
      </c>
      <c r="AZ12" s="23" t="s">
        <v>65</v>
      </c>
      <c r="BA12" s="23" t="s">
        <v>66</v>
      </c>
      <c r="BB12" s="23" t="s">
        <v>67</v>
      </c>
      <c r="BC12" s="24" t="s">
        <v>68</v>
      </c>
      <c r="BD12" s="24" t="s">
        <v>69</v>
      </c>
      <c r="BE12" s="23" t="s">
        <v>70</v>
      </c>
      <c r="BF12" s="23" t="s">
        <v>71</v>
      </c>
      <c r="BG12" s="23" t="s">
        <v>72</v>
      </c>
      <c r="BH12" s="23" t="s">
        <v>73</v>
      </c>
      <c r="BI12" s="23" t="s">
        <v>74</v>
      </c>
      <c r="BJ12" s="23" t="s">
        <v>75</v>
      </c>
      <c r="BK12" s="23" t="s">
        <v>76</v>
      </c>
      <c r="BL12" s="23" t="s">
        <v>77</v>
      </c>
      <c r="BM12" s="23" t="s">
        <v>78</v>
      </c>
      <c r="BN12" s="23" t="s">
        <v>79</v>
      </c>
      <c r="BO12" s="25" t="s">
        <v>80</v>
      </c>
      <c r="BP12" s="26" t="s">
        <v>81</v>
      </c>
      <c r="BQ12" s="26" t="s">
        <v>82</v>
      </c>
      <c r="BR12" s="26" t="s">
        <v>83</v>
      </c>
      <c r="BS12" s="26" t="s">
        <v>84</v>
      </c>
      <c r="BT12" s="26" t="s">
        <v>85</v>
      </c>
      <c r="BU12" s="26" t="s">
        <v>86</v>
      </c>
      <c r="BV12" s="25" t="s">
        <v>87</v>
      </c>
      <c r="BW12" s="25" t="s">
        <v>88</v>
      </c>
      <c r="BX12" s="23" t="s">
        <v>89</v>
      </c>
      <c r="BY12" s="23" t="s">
        <v>90</v>
      </c>
      <c r="BZ12" s="23" t="s">
        <v>91</v>
      </c>
      <c r="CA12" s="25" t="s">
        <v>92</v>
      </c>
      <c r="CB12" s="26" t="s">
        <v>93</v>
      </c>
      <c r="CC12" s="26" t="s">
        <v>94</v>
      </c>
      <c r="CD12" s="26" t="s">
        <v>95</v>
      </c>
      <c r="CE12" s="26" t="s">
        <v>85</v>
      </c>
      <c r="CF12" s="25" t="s">
        <v>86</v>
      </c>
      <c r="CG12" s="27"/>
    </row>
    <row r="13" spans="1:85" ht="12.75">
      <c r="A13" s="28">
        <v>60</v>
      </c>
      <c r="B13" s="29" t="s">
        <v>96</v>
      </c>
      <c r="C13" s="30">
        <f>SUM(D13:BW13)</f>
        <v>10310.82000000003</v>
      </c>
      <c r="D13" s="30">
        <f aca="true" t="shared" si="0" ref="D13:BP13">D14+D25+D35+D42+D87+D90</f>
        <v>0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30">
        <f t="shared" si="0"/>
        <v>0</v>
      </c>
      <c r="P13" s="30">
        <f t="shared" si="0"/>
        <v>0</v>
      </c>
      <c r="Q13" s="30">
        <f t="shared" si="0"/>
        <v>0</v>
      </c>
      <c r="R13" s="30">
        <f t="shared" si="0"/>
        <v>0</v>
      </c>
      <c r="S13" s="30">
        <f t="shared" si="0"/>
        <v>0</v>
      </c>
      <c r="T13" s="30">
        <f t="shared" si="0"/>
        <v>0</v>
      </c>
      <c r="U13" s="30">
        <f t="shared" si="0"/>
        <v>0</v>
      </c>
      <c r="V13" s="30">
        <f t="shared" si="0"/>
        <v>0</v>
      </c>
      <c r="W13" s="30">
        <f t="shared" si="0"/>
        <v>0</v>
      </c>
      <c r="X13" s="30">
        <f t="shared" si="0"/>
        <v>0</v>
      </c>
      <c r="Y13" s="30">
        <f t="shared" si="0"/>
        <v>0</v>
      </c>
      <c r="Z13" s="30">
        <f t="shared" si="0"/>
        <v>0</v>
      </c>
      <c r="AA13" s="30">
        <f t="shared" si="0"/>
        <v>0</v>
      </c>
      <c r="AB13" s="30">
        <f t="shared" si="0"/>
        <v>0</v>
      </c>
      <c r="AC13" s="30">
        <f t="shared" si="0"/>
        <v>0</v>
      </c>
      <c r="AD13" s="30">
        <f t="shared" si="0"/>
        <v>0</v>
      </c>
      <c r="AE13" s="30">
        <f t="shared" si="0"/>
        <v>0</v>
      </c>
      <c r="AF13" s="30">
        <f t="shared" si="0"/>
        <v>0</v>
      </c>
      <c r="AG13" s="30">
        <f>AG14+AG25+AG35+AG42+AG87+AG90</f>
        <v>0</v>
      </c>
      <c r="AH13" s="30">
        <f>AH14+AH25+AH35+AH42+AH87+AH90</f>
        <v>0</v>
      </c>
      <c r="AI13" s="30">
        <f>AI14+AI25+AI35+AI42+AI87+AI90</f>
        <v>0</v>
      </c>
      <c r="AJ13" s="30">
        <f t="shared" si="0"/>
        <v>0</v>
      </c>
      <c r="AK13" s="30">
        <f t="shared" si="0"/>
        <v>0</v>
      </c>
      <c r="AL13" s="30">
        <f t="shared" si="0"/>
        <v>0</v>
      </c>
      <c r="AM13" s="30">
        <f>AM14+AM25+AM35+AM42+AM87+AM90</f>
        <v>0</v>
      </c>
      <c r="AN13" s="30">
        <f t="shared" si="0"/>
        <v>0</v>
      </c>
      <c r="AO13" s="30">
        <f>AO14+AO25+AO35+AO42+AO87+AO90</f>
        <v>0</v>
      </c>
      <c r="AP13" s="30">
        <f>AP14+AP25+AP35+AP42+AP87+AP90</f>
        <v>0</v>
      </c>
      <c r="AQ13" s="30">
        <f>AQ14+AQ25+AQ35+AQ42+AQ87+AQ90</f>
        <v>0</v>
      </c>
      <c r="AR13" s="30">
        <f t="shared" si="0"/>
        <v>0</v>
      </c>
      <c r="AS13" s="30">
        <f t="shared" si="0"/>
        <v>0</v>
      </c>
      <c r="AT13" s="30">
        <f t="shared" si="0"/>
        <v>10310.82000000003</v>
      </c>
      <c r="AU13" s="30">
        <f t="shared" si="0"/>
        <v>0</v>
      </c>
      <c r="AV13" s="30">
        <f t="shared" si="0"/>
        <v>0</v>
      </c>
      <c r="AW13" s="30">
        <f t="shared" si="0"/>
        <v>0</v>
      </c>
      <c r="AX13" s="30">
        <f t="shared" si="0"/>
        <v>0</v>
      </c>
      <c r="AY13" s="30">
        <f t="shared" si="0"/>
        <v>0</v>
      </c>
      <c r="AZ13" s="30">
        <f t="shared" si="0"/>
        <v>0</v>
      </c>
      <c r="BA13" s="30">
        <f t="shared" si="0"/>
        <v>0</v>
      </c>
      <c r="BB13" s="30">
        <f t="shared" si="0"/>
        <v>0</v>
      </c>
      <c r="BC13" s="30">
        <f t="shared" si="0"/>
        <v>0</v>
      </c>
      <c r="BD13" s="30">
        <f>BD14+BD25+BD35+BD42+BD87+BD90</f>
        <v>0</v>
      </c>
      <c r="BE13" s="30">
        <f t="shared" si="0"/>
        <v>0</v>
      </c>
      <c r="BF13" s="30">
        <f t="shared" si="0"/>
        <v>0</v>
      </c>
      <c r="BG13" s="30">
        <f t="shared" si="0"/>
        <v>0</v>
      </c>
      <c r="BH13" s="30">
        <f t="shared" si="0"/>
        <v>0</v>
      </c>
      <c r="BI13" s="30">
        <f t="shared" si="0"/>
        <v>0</v>
      </c>
      <c r="BJ13" s="30">
        <f>BJ14+BJ25+BJ35+BJ42+BJ87+BJ90</f>
        <v>0</v>
      </c>
      <c r="BK13" s="30">
        <f t="shared" si="0"/>
        <v>0</v>
      </c>
      <c r="BL13" s="30">
        <f t="shared" si="0"/>
        <v>0</v>
      </c>
      <c r="BM13" s="30">
        <f t="shared" si="0"/>
        <v>0</v>
      </c>
      <c r="BN13" s="30">
        <f t="shared" si="0"/>
        <v>0</v>
      </c>
      <c r="BO13" s="30">
        <f t="shared" si="0"/>
        <v>0</v>
      </c>
      <c r="BP13" s="30">
        <f t="shared" si="0"/>
        <v>0</v>
      </c>
      <c r="BQ13" s="30">
        <f aca="true" t="shared" si="1" ref="BQ13:BW13">BQ14+BQ25+BQ35+BQ42+BQ87+BQ90</f>
        <v>0</v>
      </c>
      <c r="BR13" s="30">
        <f>BR14+BR25+BR35+BR42+BR87+BR90</f>
        <v>0</v>
      </c>
      <c r="BS13" s="30">
        <f>BS14+BS25+BS35+BS42+BS87+BS90</f>
        <v>0</v>
      </c>
      <c r="BT13" s="30">
        <f>BT14+BT25+BT35+BT42+BT87+BT90</f>
        <v>0</v>
      </c>
      <c r="BU13" s="30">
        <f t="shared" si="1"/>
        <v>0</v>
      </c>
      <c r="BV13" s="30">
        <f t="shared" si="1"/>
        <v>0</v>
      </c>
      <c r="BW13" s="30">
        <f t="shared" si="1"/>
        <v>0</v>
      </c>
      <c r="BX13" s="31"/>
      <c r="BY13" s="31"/>
      <c r="BZ13" s="31"/>
      <c r="CA13" s="32"/>
      <c r="CB13" s="32"/>
      <c r="CC13" s="32"/>
      <c r="CD13" s="32"/>
      <c r="CE13" s="32"/>
      <c r="CF13" s="32"/>
      <c r="CG13" s="27"/>
    </row>
    <row r="14" spans="1:85" ht="12.75">
      <c r="A14" s="33">
        <v>600</v>
      </c>
      <c r="B14" s="34" t="s">
        <v>97</v>
      </c>
      <c r="C14" s="35">
        <f>SUM(D14:BW14)</f>
        <v>143233.23</v>
      </c>
      <c r="D14" s="36">
        <f>D15+D23+D24</f>
        <v>0</v>
      </c>
      <c r="E14" s="36">
        <f aca="true" t="shared" si="2" ref="E14:BP14">E15+E23+E24</f>
        <v>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36">
        <f t="shared" si="2"/>
        <v>0</v>
      </c>
      <c r="S14" s="36">
        <f t="shared" si="2"/>
        <v>0</v>
      </c>
      <c r="T14" s="36">
        <f t="shared" si="2"/>
        <v>0</v>
      </c>
      <c r="U14" s="36">
        <f t="shared" si="2"/>
        <v>0</v>
      </c>
      <c r="V14" s="36">
        <f t="shared" si="2"/>
        <v>0</v>
      </c>
      <c r="W14" s="36">
        <f t="shared" si="2"/>
        <v>0</v>
      </c>
      <c r="X14" s="36">
        <f t="shared" si="2"/>
        <v>0</v>
      </c>
      <c r="Y14" s="36">
        <f t="shared" si="2"/>
        <v>0</v>
      </c>
      <c r="Z14" s="36">
        <f t="shared" si="2"/>
        <v>0</v>
      </c>
      <c r="AA14" s="36">
        <f t="shared" si="2"/>
        <v>0</v>
      </c>
      <c r="AB14" s="36">
        <f t="shared" si="2"/>
        <v>0</v>
      </c>
      <c r="AC14" s="36">
        <f t="shared" si="2"/>
        <v>0</v>
      </c>
      <c r="AD14" s="36">
        <f t="shared" si="2"/>
        <v>0</v>
      </c>
      <c r="AE14" s="36">
        <f t="shared" si="2"/>
        <v>0</v>
      </c>
      <c r="AF14" s="36">
        <f t="shared" si="2"/>
        <v>0</v>
      </c>
      <c r="AG14" s="36">
        <f t="shared" si="2"/>
        <v>0</v>
      </c>
      <c r="AH14" s="36">
        <f t="shared" si="2"/>
        <v>0</v>
      </c>
      <c r="AI14" s="36">
        <f t="shared" si="2"/>
        <v>0</v>
      </c>
      <c r="AJ14" s="36">
        <f t="shared" si="2"/>
        <v>0</v>
      </c>
      <c r="AK14" s="36">
        <f t="shared" si="2"/>
        <v>0</v>
      </c>
      <c r="AL14" s="36">
        <f t="shared" si="2"/>
        <v>0</v>
      </c>
      <c r="AM14" s="36">
        <f t="shared" si="2"/>
        <v>0</v>
      </c>
      <c r="AN14" s="36">
        <f t="shared" si="2"/>
        <v>0</v>
      </c>
      <c r="AO14" s="36">
        <f t="shared" si="2"/>
        <v>0</v>
      </c>
      <c r="AP14" s="36">
        <f t="shared" si="2"/>
        <v>0</v>
      </c>
      <c r="AQ14" s="36">
        <f t="shared" si="2"/>
        <v>0</v>
      </c>
      <c r="AR14" s="36">
        <f t="shared" si="2"/>
        <v>0</v>
      </c>
      <c r="AS14" s="36">
        <f t="shared" si="2"/>
        <v>0</v>
      </c>
      <c r="AT14" s="36">
        <f t="shared" si="2"/>
        <v>143233.23</v>
      </c>
      <c r="AU14" s="36">
        <f t="shared" si="2"/>
        <v>0</v>
      </c>
      <c r="AV14" s="36">
        <f t="shared" si="2"/>
        <v>0</v>
      </c>
      <c r="AW14" s="36">
        <f t="shared" si="2"/>
        <v>0</v>
      </c>
      <c r="AX14" s="36">
        <f t="shared" si="2"/>
        <v>0</v>
      </c>
      <c r="AY14" s="36">
        <f t="shared" si="2"/>
        <v>0</v>
      </c>
      <c r="AZ14" s="36">
        <f t="shared" si="2"/>
        <v>0</v>
      </c>
      <c r="BA14" s="36">
        <f t="shared" si="2"/>
        <v>0</v>
      </c>
      <c r="BB14" s="36">
        <f t="shared" si="2"/>
        <v>0</v>
      </c>
      <c r="BC14" s="36">
        <f t="shared" si="2"/>
        <v>0</v>
      </c>
      <c r="BD14" s="36">
        <f t="shared" si="2"/>
        <v>0</v>
      </c>
      <c r="BE14" s="36">
        <f t="shared" si="2"/>
        <v>0</v>
      </c>
      <c r="BF14" s="36">
        <f t="shared" si="2"/>
        <v>0</v>
      </c>
      <c r="BG14" s="36">
        <f t="shared" si="2"/>
        <v>0</v>
      </c>
      <c r="BH14" s="36">
        <f t="shared" si="2"/>
        <v>0</v>
      </c>
      <c r="BI14" s="36">
        <f t="shared" si="2"/>
        <v>0</v>
      </c>
      <c r="BJ14" s="36">
        <f t="shared" si="2"/>
        <v>0</v>
      </c>
      <c r="BK14" s="36">
        <f t="shared" si="2"/>
        <v>0</v>
      </c>
      <c r="BL14" s="36">
        <f t="shared" si="2"/>
        <v>0</v>
      </c>
      <c r="BM14" s="36">
        <f t="shared" si="2"/>
        <v>0</v>
      </c>
      <c r="BN14" s="36">
        <f t="shared" si="2"/>
        <v>0</v>
      </c>
      <c r="BO14" s="36">
        <f t="shared" si="2"/>
        <v>0</v>
      </c>
      <c r="BP14" s="36">
        <f t="shared" si="2"/>
        <v>0</v>
      </c>
      <c r="BQ14" s="36">
        <f aca="true" t="shared" si="3" ref="BQ14:BW14">BQ15+BQ23+BQ24</f>
        <v>0</v>
      </c>
      <c r="BR14" s="36">
        <f t="shared" si="3"/>
        <v>0</v>
      </c>
      <c r="BS14" s="36">
        <f t="shared" si="3"/>
        <v>0</v>
      </c>
      <c r="BT14" s="36">
        <f t="shared" si="3"/>
        <v>0</v>
      </c>
      <c r="BU14" s="36">
        <f t="shared" si="3"/>
        <v>0</v>
      </c>
      <c r="BV14" s="36">
        <f t="shared" si="3"/>
        <v>0</v>
      </c>
      <c r="BW14" s="36">
        <f t="shared" si="3"/>
        <v>0</v>
      </c>
      <c r="BX14" s="37"/>
      <c r="BY14" s="37"/>
      <c r="BZ14" s="37"/>
      <c r="CA14" s="38"/>
      <c r="CB14" s="38"/>
      <c r="CC14" s="38"/>
      <c r="CD14" s="38"/>
      <c r="CE14" s="38"/>
      <c r="CF14" s="38"/>
      <c r="CG14" s="27"/>
    </row>
    <row r="15" spans="1:85" ht="12.75">
      <c r="A15" s="39">
        <v>60001</v>
      </c>
      <c r="B15" s="40" t="s">
        <v>98</v>
      </c>
      <c r="C15" s="41">
        <f>SUM(D15:BW15)</f>
        <v>178938.39</v>
      </c>
      <c r="D15" s="42">
        <f>D16+D19+D22</f>
        <v>0</v>
      </c>
      <c r="E15" s="42">
        <f aca="true" t="shared" si="4" ref="E15:BP15">E16+E19+E22</f>
        <v>0</v>
      </c>
      <c r="F15" s="42">
        <f t="shared" si="4"/>
        <v>0</v>
      </c>
      <c r="G15" s="42">
        <f t="shared" si="4"/>
        <v>0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  <c r="M15" s="42">
        <f t="shared" si="4"/>
        <v>0</v>
      </c>
      <c r="N15" s="42">
        <f t="shared" si="4"/>
        <v>0</v>
      </c>
      <c r="O15" s="42">
        <f t="shared" si="4"/>
        <v>0</v>
      </c>
      <c r="P15" s="42">
        <f t="shared" si="4"/>
        <v>0</v>
      </c>
      <c r="Q15" s="42">
        <f t="shared" si="4"/>
        <v>0</v>
      </c>
      <c r="R15" s="42">
        <f t="shared" si="4"/>
        <v>0</v>
      </c>
      <c r="S15" s="42">
        <f t="shared" si="4"/>
        <v>0</v>
      </c>
      <c r="T15" s="42">
        <f t="shared" si="4"/>
        <v>0</v>
      </c>
      <c r="U15" s="42">
        <f t="shared" si="4"/>
        <v>0</v>
      </c>
      <c r="V15" s="42">
        <f t="shared" si="4"/>
        <v>0</v>
      </c>
      <c r="W15" s="42">
        <f t="shared" si="4"/>
        <v>0</v>
      </c>
      <c r="X15" s="42">
        <f t="shared" si="4"/>
        <v>0</v>
      </c>
      <c r="Y15" s="42">
        <f t="shared" si="4"/>
        <v>0</v>
      </c>
      <c r="Z15" s="42">
        <f t="shared" si="4"/>
        <v>0</v>
      </c>
      <c r="AA15" s="42">
        <f t="shared" si="4"/>
        <v>0</v>
      </c>
      <c r="AB15" s="42">
        <f t="shared" si="4"/>
        <v>0</v>
      </c>
      <c r="AC15" s="42">
        <f t="shared" si="4"/>
        <v>0</v>
      </c>
      <c r="AD15" s="42">
        <f t="shared" si="4"/>
        <v>0</v>
      </c>
      <c r="AE15" s="42">
        <f t="shared" si="4"/>
        <v>0</v>
      </c>
      <c r="AF15" s="42">
        <f t="shared" si="4"/>
        <v>0</v>
      </c>
      <c r="AG15" s="42">
        <f t="shared" si="4"/>
        <v>0</v>
      </c>
      <c r="AH15" s="42">
        <f t="shared" si="4"/>
        <v>0</v>
      </c>
      <c r="AI15" s="42">
        <f t="shared" si="4"/>
        <v>0</v>
      </c>
      <c r="AJ15" s="42">
        <f t="shared" si="4"/>
        <v>0</v>
      </c>
      <c r="AK15" s="42">
        <f t="shared" si="4"/>
        <v>0</v>
      </c>
      <c r="AL15" s="42">
        <f t="shared" si="4"/>
        <v>0</v>
      </c>
      <c r="AM15" s="42">
        <f t="shared" si="4"/>
        <v>0</v>
      </c>
      <c r="AN15" s="42">
        <f t="shared" si="4"/>
        <v>0</v>
      </c>
      <c r="AO15" s="42">
        <f t="shared" si="4"/>
        <v>0</v>
      </c>
      <c r="AP15" s="42">
        <f t="shared" si="4"/>
        <v>0</v>
      </c>
      <c r="AQ15" s="42">
        <f t="shared" si="4"/>
        <v>0</v>
      </c>
      <c r="AR15" s="42">
        <f t="shared" si="4"/>
        <v>0</v>
      </c>
      <c r="AS15" s="42">
        <f t="shared" si="4"/>
        <v>0</v>
      </c>
      <c r="AT15" s="42">
        <f t="shared" si="4"/>
        <v>178938.39</v>
      </c>
      <c r="AU15" s="42">
        <f t="shared" si="4"/>
        <v>0</v>
      </c>
      <c r="AV15" s="42">
        <f t="shared" si="4"/>
        <v>0</v>
      </c>
      <c r="AW15" s="42">
        <f t="shared" si="4"/>
        <v>0</v>
      </c>
      <c r="AX15" s="42">
        <f t="shared" si="4"/>
        <v>0</v>
      </c>
      <c r="AY15" s="42">
        <f t="shared" si="4"/>
        <v>0</v>
      </c>
      <c r="AZ15" s="42">
        <f t="shared" si="4"/>
        <v>0</v>
      </c>
      <c r="BA15" s="42">
        <f t="shared" si="4"/>
        <v>0</v>
      </c>
      <c r="BB15" s="42">
        <f t="shared" si="4"/>
        <v>0</v>
      </c>
      <c r="BC15" s="42">
        <f t="shared" si="4"/>
        <v>0</v>
      </c>
      <c r="BD15" s="42">
        <f t="shared" si="4"/>
        <v>0</v>
      </c>
      <c r="BE15" s="42">
        <f t="shared" si="4"/>
        <v>0</v>
      </c>
      <c r="BF15" s="42">
        <f t="shared" si="4"/>
        <v>0</v>
      </c>
      <c r="BG15" s="42">
        <f t="shared" si="4"/>
        <v>0</v>
      </c>
      <c r="BH15" s="42">
        <f t="shared" si="4"/>
        <v>0</v>
      </c>
      <c r="BI15" s="42">
        <f t="shared" si="4"/>
        <v>0</v>
      </c>
      <c r="BJ15" s="42">
        <f t="shared" si="4"/>
        <v>0</v>
      </c>
      <c r="BK15" s="42">
        <f t="shared" si="4"/>
        <v>0</v>
      </c>
      <c r="BL15" s="42">
        <f t="shared" si="4"/>
        <v>0</v>
      </c>
      <c r="BM15" s="42">
        <f t="shared" si="4"/>
        <v>0</v>
      </c>
      <c r="BN15" s="42">
        <f t="shared" si="4"/>
        <v>0</v>
      </c>
      <c r="BO15" s="42">
        <f t="shared" si="4"/>
        <v>0</v>
      </c>
      <c r="BP15" s="42">
        <f t="shared" si="4"/>
        <v>0</v>
      </c>
      <c r="BQ15" s="42">
        <f aca="true" t="shared" si="5" ref="BQ15:BW15">BQ16+BQ19+BQ22</f>
        <v>0</v>
      </c>
      <c r="BR15" s="42">
        <f t="shared" si="5"/>
        <v>0</v>
      </c>
      <c r="BS15" s="42">
        <f t="shared" si="5"/>
        <v>0</v>
      </c>
      <c r="BT15" s="42">
        <f t="shared" si="5"/>
        <v>0</v>
      </c>
      <c r="BU15" s="42">
        <f t="shared" si="5"/>
        <v>0</v>
      </c>
      <c r="BV15" s="42">
        <f t="shared" si="5"/>
        <v>0</v>
      </c>
      <c r="BW15" s="42">
        <f t="shared" si="5"/>
        <v>0</v>
      </c>
      <c r="BX15" s="37"/>
      <c r="BY15" s="37"/>
      <c r="BZ15" s="37"/>
      <c r="CA15" s="38"/>
      <c r="CB15" s="38"/>
      <c r="CC15" s="38"/>
      <c r="CD15" s="38"/>
      <c r="CE15" s="38"/>
      <c r="CF15" s="38"/>
      <c r="CG15" s="27"/>
    </row>
    <row r="16" spans="1:85" ht="12.75">
      <c r="A16" s="43">
        <v>600011</v>
      </c>
      <c r="B16" s="44" t="s">
        <v>99</v>
      </c>
      <c r="C16" s="41">
        <f aca="true" t="shared" si="6" ref="C16:C84">SUM(D16:BW16)</f>
        <v>178938.39</v>
      </c>
      <c r="D16" s="42">
        <f>D17+D18</f>
        <v>0</v>
      </c>
      <c r="E16" s="42">
        <f aca="true" t="shared" si="7" ref="E16:BP16">E17+E18</f>
        <v>0</v>
      </c>
      <c r="F16" s="42">
        <f t="shared" si="7"/>
        <v>0</v>
      </c>
      <c r="G16" s="42">
        <f t="shared" si="7"/>
        <v>0</v>
      </c>
      <c r="H16" s="42">
        <f t="shared" si="7"/>
        <v>0</v>
      </c>
      <c r="I16" s="42">
        <f t="shared" si="7"/>
        <v>0</v>
      </c>
      <c r="J16" s="42">
        <f t="shared" si="7"/>
        <v>0</v>
      </c>
      <c r="K16" s="42">
        <f t="shared" si="7"/>
        <v>0</v>
      </c>
      <c r="L16" s="42">
        <f t="shared" si="7"/>
        <v>0</v>
      </c>
      <c r="M16" s="42">
        <f t="shared" si="7"/>
        <v>0</v>
      </c>
      <c r="N16" s="42">
        <f t="shared" si="7"/>
        <v>0</v>
      </c>
      <c r="O16" s="42">
        <f t="shared" si="7"/>
        <v>0</v>
      </c>
      <c r="P16" s="42">
        <f t="shared" si="7"/>
        <v>0</v>
      </c>
      <c r="Q16" s="42">
        <f t="shared" si="7"/>
        <v>0</v>
      </c>
      <c r="R16" s="42">
        <f t="shared" si="7"/>
        <v>0</v>
      </c>
      <c r="S16" s="42">
        <f t="shared" si="7"/>
        <v>0</v>
      </c>
      <c r="T16" s="42">
        <f t="shared" si="7"/>
        <v>0</v>
      </c>
      <c r="U16" s="42">
        <f t="shared" si="7"/>
        <v>0</v>
      </c>
      <c r="V16" s="42">
        <f t="shared" si="7"/>
        <v>0</v>
      </c>
      <c r="W16" s="42">
        <f t="shared" si="7"/>
        <v>0</v>
      </c>
      <c r="X16" s="42">
        <f t="shared" si="7"/>
        <v>0</v>
      </c>
      <c r="Y16" s="42">
        <f t="shared" si="7"/>
        <v>0</v>
      </c>
      <c r="Z16" s="42">
        <f t="shared" si="7"/>
        <v>0</v>
      </c>
      <c r="AA16" s="42">
        <f t="shared" si="7"/>
        <v>0</v>
      </c>
      <c r="AB16" s="42">
        <f t="shared" si="7"/>
        <v>0</v>
      </c>
      <c r="AC16" s="42">
        <f t="shared" si="7"/>
        <v>0</v>
      </c>
      <c r="AD16" s="42">
        <f t="shared" si="7"/>
        <v>0</v>
      </c>
      <c r="AE16" s="42">
        <f t="shared" si="7"/>
        <v>0</v>
      </c>
      <c r="AF16" s="42">
        <f t="shared" si="7"/>
        <v>0</v>
      </c>
      <c r="AG16" s="42">
        <f t="shared" si="7"/>
        <v>0</v>
      </c>
      <c r="AH16" s="42">
        <f t="shared" si="7"/>
        <v>0</v>
      </c>
      <c r="AI16" s="42">
        <f t="shared" si="7"/>
        <v>0</v>
      </c>
      <c r="AJ16" s="42">
        <f t="shared" si="7"/>
        <v>0</v>
      </c>
      <c r="AK16" s="42">
        <f t="shared" si="7"/>
        <v>0</v>
      </c>
      <c r="AL16" s="42">
        <f t="shared" si="7"/>
        <v>0</v>
      </c>
      <c r="AM16" s="42">
        <f t="shared" si="7"/>
        <v>0</v>
      </c>
      <c r="AN16" s="42">
        <f t="shared" si="7"/>
        <v>0</v>
      </c>
      <c r="AO16" s="42">
        <f t="shared" si="7"/>
        <v>0</v>
      </c>
      <c r="AP16" s="42">
        <f t="shared" si="7"/>
        <v>0</v>
      </c>
      <c r="AQ16" s="42">
        <f t="shared" si="7"/>
        <v>0</v>
      </c>
      <c r="AR16" s="42">
        <f t="shared" si="7"/>
        <v>0</v>
      </c>
      <c r="AS16" s="42">
        <f t="shared" si="7"/>
        <v>0</v>
      </c>
      <c r="AT16" s="42">
        <f t="shared" si="7"/>
        <v>178938.39</v>
      </c>
      <c r="AU16" s="42">
        <f t="shared" si="7"/>
        <v>0</v>
      </c>
      <c r="AV16" s="42">
        <f t="shared" si="7"/>
        <v>0</v>
      </c>
      <c r="AW16" s="42">
        <f t="shared" si="7"/>
        <v>0</v>
      </c>
      <c r="AX16" s="42">
        <f t="shared" si="7"/>
        <v>0</v>
      </c>
      <c r="AY16" s="42">
        <f t="shared" si="7"/>
        <v>0</v>
      </c>
      <c r="AZ16" s="42">
        <f t="shared" si="7"/>
        <v>0</v>
      </c>
      <c r="BA16" s="42">
        <f t="shared" si="7"/>
        <v>0</v>
      </c>
      <c r="BB16" s="42">
        <f t="shared" si="7"/>
        <v>0</v>
      </c>
      <c r="BC16" s="42">
        <f t="shared" si="7"/>
        <v>0</v>
      </c>
      <c r="BD16" s="42">
        <f t="shared" si="7"/>
        <v>0</v>
      </c>
      <c r="BE16" s="42">
        <f t="shared" si="7"/>
        <v>0</v>
      </c>
      <c r="BF16" s="42">
        <f t="shared" si="7"/>
        <v>0</v>
      </c>
      <c r="BG16" s="42">
        <f t="shared" si="7"/>
        <v>0</v>
      </c>
      <c r="BH16" s="42">
        <f t="shared" si="7"/>
        <v>0</v>
      </c>
      <c r="BI16" s="42">
        <f t="shared" si="7"/>
        <v>0</v>
      </c>
      <c r="BJ16" s="42">
        <f t="shared" si="7"/>
        <v>0</v>
      </c>
      <c r="BK16" s="42">
        <f t="shared" si="7"/>
        <v>0</v>
      </c>
      <c r="BL16" s="42">
        <f t="shared" si="7"/>
        <v>0</v>
      </c>
      <c r="BM16" s="42">
        <f t="shared" si="7"/>
        <v>0</v>
      </c>
      <c r="BN16" s="42">
        <f t="shared" si="7"/>
        <v>0</v>
      </c>
      <c r="BO16" s="42">
        <f t="shared" si="7"/>
        <v>0</v>
      </c>
      <c r="BP16" s="42">
        <f t="shared" si="7"/>
        <v>0</v>
      </c>
      <c r="BQ16" s="42">
        <f aca="true" t="shared" si="8" ref="BQ16:BW16">BQ17+BQ18</f>
        <v>0</v>
      </c>
      <c r="BR16" s="42">
        <f t="shared" si="8"/>
        <v>0</v>
      </c>
      <c r="BS16" s="42">
        <f t="shared" si="8"/>
        <v>0</v>
      </c>
      <c r="BT16" s="42">
        <f t="shared" si="8"/>
        <v>0</v>
      </c>
      <c r="BU16" s="42">
        <f t="shared" si="8"/>
        <v>0</v>
      </c>
      <c r="BV16" s="42">
        <f t="shared" si="8"/>
        <v>0</v>
      </c>
      <c r="BW16" s="42">
        <f t="shared" si="8"/>
        <v>0</v>
      </c>
      <c r="BX16" s="37"/>
      <c r="BY16" s="37"/>
      <c r="BZ16" s="37"/>
      <c r="CA16" s="38"/>
      <c r="CB16" s="38"/>
      <c r="CC16" s="38"/>
      <c r="CD16" s="38"/>
      <c r="CE16" s="38"/>
      <c r="CF16" s="38"/>
      <c r="CG16" s="27"/>
    </row>
    <row r="17" spans="1:85" ht="12.75">
      <c r="A17" s="45">
        <v>60001101</v>
      </c>
      <c r="B17" s="46" t="s">
        <v>100</v>
      </c>
      <c r="C17" s="41">
        <f t="shared" si="6"/>
        <v>178938.39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>
        <v>178938.39</v>
      </c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8"/>
      <c r="BW17" s="48"/>
      <c r="BX17" s="37"/>
      <c r="BY17" s="37"/>
      <c r="BZ17" s="37"/>
      <c r="CA17" s="38"/>
      <c r="CB17" s="38"/>
      <c r="CC17" s="38"/>
      <c r="CD17" s="38"/>
      <c r="CE17" s="38"/>
      <c r="CF17" s="38"/>
      <c r="CG17" s="27"/>
    </row>
    <row r="18" spans="1:85" ht="12.75">
      <c r="A18" s="45">
        <v>60001102</v>
      </c>
      <c r="B18" s="46" t="s">
        <v>101</v>
      </c>
      <c r="C18" s="41">
        <f t="shared" si="6"/>
        <v>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8"/>
      <c r="BW18" s="48"/>
      <c r="BX18" s="37"/>
      <c r="BY18" s="37"/>
      <c r="BZ18" s="37"/>
      <c r="CA18" s="38"/>
      <c r="CB18" s="38"/>
      <c r="CC18" s="38"/>
      <c r="CD18" s="38"/>
      <c r="CE18" s="38"/>
      <c r="CF18" s="38"/>
      <c r="CG18" s="27"/>
    </row>
    <row r="19" spans="1:85" ht="12.75">
      <c r="A19" s="43">
        <v>600012</v>
      </c>
      <c r="B19" s="44" t="s">
        <v>102</v>
      </c>
      <c r="C19" s="41">
        <f t="shared" si="6"/>
        <v>0</v>
      </c>
      <c r="D19" s="42">
        <f>D20+D21</f>
        <v>0</v>
      </c>
      <c r="E19" s="42">
        <f aca="true" t="shared" si="9" ref="E19:BQ19">E20+E21</f>
        <v>0</v>
      </c>
      <c r="F19" s="42">
        <f t="shared" si="9"/>
        <v>0</v>
      </c>
      <c r="G19" s="42">
        <f t="shared" si="9"/>
        <v>0</v>
      </c>
      <c r="H19" s="42">
        <f t="shared" si="9"/>
        <v>0</v>
      </c>
      <c r="I19" s="42">
        <f t="shared" si="9"/>
        <v>0</v>
      </c>
      <c r="J19" s="42">
        <f t="shared" si="9"/>
        <v>0</v>
      </c>
      <c r="K19" s="42">
        <f t="shared" si="9"/>
        <v>0</v>
      </c>
      <c r="L19" s="42">
        <f t="shared" si="9"/>
        <v>0</v>
      </c>
      <c r="M19" s="42">
        <f t="shared" si="9"/>
        <v>0</v>
      </c>
      <c r="N19" s="42">
        <f t="shared" si="9"/>
        <v>0</v>
      </c>
      <c r="O19" s="42">
        <f t="shared" si="9"/>
        <v>0</v>
      </c>
      <c r="P19" s="42">
        <f t="shared" si="9"/>
        <v>0</v>
      </c>
      <c r="Q19" s="42">
        <f t="shared" si="9"/>
        <v>0</v>
      </c>
      <c r="R19" s="42">
        <f t="shared" si="9"/>
        <v>0</v>
      </c>
      <c r="S19" s="42">
        <f t="shared" si="9"/>
        <v>0</v>
      </c>
      <c r="T19" s="42">
        <f t="shared" si="9"/>
        <v>0</v>
      </c>
      <c r="U19" s="42">
        <f t="shared" si="9"/>
        <v>0</v>
      </c>
      <c r="V19" s="42">
        <f t="shared" si="9"/>
        <v>0</v>
      </c>
      <c r="W19" s="42">
        <f t="shared" si="9"/>
        <v>0</v>
      </c>
      <c r="X19" s="42">
        <f t="shared" si="9"/>
        <v>0</v>
      </c>
      <c r="Y19" s="42">
        <f t="shared" si="9"/>
        <v>0</v>
      </c>
      <c r="Z19" s="42">
        <f t="shared" si="9"/>
        <v>0</v>
      </c>
      <c r="AA19" s="42">
        <f t="shared" si="9"/>
        <v>0</v>
      </c>
      <c r="AB19" s="42">
        <f t="shared" si="9"/>
        <v>0</v>
      </c>
      <c r="AC19" s="42">
        <f t="shared" si="9"/>
        <v>0</v>
      </c>
      <c r="AD19" s="42">
        <f t="shared" si="9"/>
        <v>0</v>
      </c>
      <c r="AE19" s="42">
        <f t="shared" si="9"/>
        <v>0</v>
      </c>
      <c r="AF19" s="42">
        <f t="shared" si="9"/>
        <v>0</v>
      </c>
      <c r="AG19" s="42">
        <f>AG20+AG21</f>
        <v>0</v>
      </c>
      <c r="AH19" s="42">
        <f>AH20+AH21</f>
        <v>0</v>
      </c>
      <c r="AI19" s="42">
        <f>AI20+AI21</f>
        <v>0</v>
      </c>
      <c r="AJ19" s="42">
        <f t="shared" si="9"/>
        <v>0</v>
      </c>
      <c r="AK19" s="42">
        <f t="shared" si="9"/>
        <v>0</v>
      </c>
      <c r="AL19" s="42">
        <f t="shared" si="9"/>
        <v>0</v>
      </c>
      <c r="AM19" s="42">
        <f>AM20+AM21</f>
        <v>0</v>
      </c>
      <c r="AN19" s="42">
        <f t="shared" si="9"/>
        <v>0</v>
      </c>
      <c r="AO19" s="42">
        <f>AO20+AO21</f>
        <v>0</v>
      </c>
      <c r="AP19" s="42">
        <f>AP20+AP21</f>
        <v>0</v>
      </c>
      <c r="AQ19" s="42">
        <f>AQ20+AQ21</f>
        <v>0</v>
      </c>
      <c r="AR19" s="42">
        <f t="shared" si="9"/>
        <v>0</v>
      </c>
      <c r="AS19" s="42">
        <f t="shared" si="9"/>
        <v>0</v>
      </c>
      <c r="AT19" s="42">
        <f t="shared" si="9"/>
        <v>0</v>
      </c>
      <c r="AU19" s="42">
        <f t="shared" si="9"/>
        <v>0</v>
      </c>
      <c r="AV19" s="42">
        <f t="shared" si="9"/>
        <v>0</v>
      </c>
      <c r="AW19" s="42">
        <f t="shared" si="9"/>
        <v>0</v>
      </c>
      <c r="AX19" s="42">
        <f t="shared" si="9"/>
        <v>0</v>
      </c>
      <c r="AY19" s="42">
        <f t="shared" si="9"/>
        <v>0</v>
      </c>
      <c r="AZ19" s="42">
        <f t="shared" si="9"/>
        <v>0</v>
      </c>
      <c r="BA19" s="42">
        <f t="shared" si="9"/>
        <v>0</v>
      </c>
      <c r="BB19" s="42">
        <f t="shared" si="9"/>
        <v>0</v>
      </c>
      <c r="BC19" s="42">
        <f t="shared" si="9"/>
        <v>0</v>
      </c>
      <c r="BD19" s="42">
        <f>BD20+BD21</f>
        <v>0</v>
      </c>
      <c r="BE19" s="42">
        <f t="shared" si="9"/>
        <v>0</v>
      </c>
      <c r="BF19" s="42">
        <f t="shared" si="9"/>
        <v>0</v>
      </c>
      <c r="BG19" s="42">
        <f t="shared" si="9"/>
        <v>0</v>
      </c>
      <c r="BH19" s="42">
        <f t="shared" si="9"/>
        <v>0</v>
      </c>
      <c r="BI19" s="42">
        <f t="shared" si="9"/>
        <v>0</v>
      </c>
      <c r="BJ19" s="42">
        <f>BJ20+BJ21</f>
        <v>0</v>
      </c>
      <c r="BK19" s="42">
        <f t="shared" si="9"/>
        <v>0</v>
      </c>
      <c r="BL19" s="42">
        <f t="shared" si="9"/>
        <v>0</v>
      </c>
      <c r="BM19" s="42">
        <f t="shared" si="9"/>
        <v>0</v>
      </c>
      <c r="BN19" s="42">
        <f t="shared" si="9"/>
        <v>0</v>
      </c>
      <c r="BO19" s="42">
        <f t="shared" si="9"/>
        <v>0</v>
      </c>
      <c r="BP19" s="42">
        <f t="shared" si="9"/>
        <v>0</v>
      </c>
      <c r="BQ19" s="42">
        <f t="shared" si="9"/>
        <v>0</v>
      </c>
      <c r="BR19" s="42">
        <f aca="true" t="shared" si="10" ref="BR19:BW19">BR20+BR21</f>
        <v>0</v>
      </c>
      <c r="BS19" s="42">
        <f t="shared" si="10"/>
        <v>0</v>
      </c>
      <c r="BT19" s="42">
        <f t="shared" si="10"/>
        <v>0</v>
      </c>
      <c r="BU19" s="42">
        <f t="shared" si="10"/>
        <v>0</v>
      </c>
      <c r="BV19" s="42">
        <f t="shared" si="10"/>
        <v>0</v>
      </c>
      <c r="BW19" s="42">
        <f t="shared" si="10"/>
        <v>0</v>
      </c>
      <c r="BX19" s="37"/>
      <c r="BY19" s="37"/>
      <c r="BZ19" s="37"/>
      <c r="CA19" s="49"/>
      <c r="CB19" s="49"/>
      <c r="CC19" s="38"/>
      <c r="CD19" s="38"/>
      <c r="CE19" s="38"/>
      <c r="CF19" s="38"/>
      <c r="CG19" s="27"/>
    </row>
    <row r="20" spans="1:85" ht="12.75">
      <c r="A20" s="45">
        <v>60001201</v>
      </c>
      <c r="B20" s="46" t="s">
        <v>100</v>
      </c>
      <c r="C20" s="41">
        <f t="shared" si="6"/>
        <v>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8"/>
      <c r="BW20" s="48"/>
      <c r="BX20" s="37"/>
      <c r="BY20" s="37"/>
      <c r="BZ20" s="37"/>
      <c r="CA20" s="38"/>
      <c r="CB20" s="38"/>
      <c r="CC20" s="38"/>
      <c r="CD20" s="38"/>
      <c r="CE20" s="38"/>
      <c r="CF20" s="38"/>
      <c r="CG20" s="27"/>
    </row>
    <row r="21" spans="1:85" ht="12.75">
      <c r="A21" s="45">
        <v>60001202</v>
      </c>
      <c r="B21" s="46" t="s">
        <v>101</v>
      </c>
      <c r="C21" s="41">
        <f t="shared" si="6"/>
        <v>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8"/>
      <c r="BW21" s="48"/>
      <c r="BX21" s="37"/>
      <c r="BY21" s="37"/>
      <c r="BZ21" s="37"/>
      <c r="CA21" s="37"/>
      <c r="CB21" s="37"/>
      <c r="CC21" s="37"/>
      <c r="CD21" s="37"/>
      <c r="CE21" s="37"/>
      <c r="CF21" s="37"/>
      <c r="CG21" s="27"/>
    </row>
    <row r="22" spans="1:85" ht="12.75">
      <c r="A22" s="43">
        <v>600013</v>
      </c>
      <c r="B22" s="44" t="s">
        <v>103</v>
      </c>
      <c r="C22" s="41">
        <f t="shared" si="6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37"/>
      <c r="BY22" s="37"/>
      <c r="BZ22" s="37"/>
      <c r="CA22" s="37"/>
      <c r="CB22" s="37"/>
      <c r="CC22" s="37"/>
      <c r="CD22" s="37"/>
      <c r="CE22" s="37"/>
      <c r="CF22" s="37"/>
      <c r="CG22" s="50"/>
    </row>
    <row r="23" spans="1:85" ht="12.75">
      <c r="A23" s="39">
        <v>60002</v>
      </c>
      <c r="B23" s="40" t="s">
        <v>104</v>
      </c>
      <c r="C23" s="41">
        <f t="shared" si="6"/>
        <v>-35705.16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>
        <v>-35705.16</v>
      </c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37"/>
      <c r="BY23" s="37"/>
      <c r="BZ23" s="37"/>
      <c r="CA23" s="37"/>
      <c r="CB23" s="37"/>
      <c r="CC23" s="37"/>
      <c r="CD23" s="37"/>
      <c r="CE23" s="37"/>
      <c r="CF23" s="37"/>
      <c r="CG23" s="27"/>
    </row>
    <row r="24" spans="1:85" ht="12.75">
      <c r="A24" s="39">
        <v>60003</v>
      </c>
      <c r="B24" s="40" t="s">
        <v>105</v>
      </c>
      <c r="C24" s="41">
        <f t="shared" si="6"/>
        <v>0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37"/>
      <c r="BY24" s="37"/>
      <c r="BZ24" s="37"/>
      <c r="CA24" s="37"/>
      <c r="CB24" s="37"/>
      <c r="CC24" s="37"/>
      <c r="CD24" s="37"/>
      <c r="CE24" s="37"/>
      <c r="CF24" s="37"/>
      <c r="CG24" s="50"/>
    </row>
    <row r="25" spans="1:85" ht="12.75">
      <c r="A25" s="33">
        <v>601</v>
      </c>
      <c r="B25" s="34" t="s">
        <v>106</v>
      </c>
      <c r="C25" s="35">
        <f t="shared" si="6"/>
        <v>84491.46000000002</v>
      </c>
      <c r="D25" s="36">
        <f>D26+D29+D32</f>
        <v>0</v>
      </c>
      <c r="E25" s="36">
        <f aca="true" t="shared" si="11" ref="E25:BP25">E26+E29+E32</f>
        <v>0</v>
      </c>
      <c r="F25" s="36">
        <f t="shared" si="11"/>
        <v>0</v>
      </c>
      <c r="G25" s="36">
        <f t="shared" si="11"/>
        <v>0</v>
      </c>
      <c r="H25" s="36">
        <f t="shared" si="11"/>
        <v>0</v>
      </c>
      <c r="I25" s="36">
        <f t="shared" si="11"/>
        <v>0</v>
      </c>
      <c r="J25" s="36">
        <f t="shared" si="11"/>
        <v>0</v>
      </c>
      <c r="K25" s="36">
        <f t="shared" si="11"/>
        <v>0</v>
      </c>
      <c r="L25" s="36">
        <f t="shared" si="11"/>
        <v>0</v>
      </c>
      <c r="M25" s="36">
        <f t="shared" si="11"/>
        <v>0</v>
      </c>
      <c r="N25" s="36">
        <f t="shared" si="11"/>
        <v>0</v>
      </c>
      <c r="O25" s="36">
        <f t="shared" si="11"/>
        <v>0</v>
      </c>
      <c r="P25" s="36">
        <f t="shared" si="11"/>
        <v>0</v>
      </c>
      <c r="Q25" s="36">
        <f t="shared" si="11"/>
        <v>0</v>
      </c>
      <c r="R25" s="36">
        <f t="shared" si="11"/>
        <v>0</v>
      </c>
      <c r="S25" s="36">
        <f t="shared" si="11"/>
        <v>0</v>
      </c>
      <c r="T25" s="36">
        <f t="shared" si="11"/>
        <v>0</v>
      </c>
      <c r="U25" s="36">
        <f t="shared" si="11"/>
        <v>0</v>
      </c>
      <c r="V25" s="36">
        <f t="shared" si="11"/>
        <v>0</v>
      </c>
      <c r="W25" s="36">
        <f t="shared" si="11"/>
        <v>0</v>
      </c>
      <c r="X25" s="36">
        <f t="shared" si="11"/>
        <v>0</v>
      </c>
      <c r="Y25" s="36">
        <f t="shared" si="11"/>
        <v>0</v>
      </c>
      <c r="Z25" s="36">
        <f t="shared" si="11"/>
        <v>0</v>
      </c>
      <c r="AA25" s="36">
        <f t="shared" si="11"/>
        <v>0</v>
      </c>
      <c r="AB25" s="36">
        <f t="shared" si="11"/>
        <v>0</v>
      </c>
      <c r="AC25" s="36">
        <f t="shared" si="11"/>
        <v>0</v>
      </c>
      <c r="AD25" s="36">
        <f t="shared" si="11"/>
        <v>0</v>
      </c>
      <c r="AE25" s="36">
        <f t="shared" si="11"/>
        <v>0</v>
      </c>
      <c r="AF25" s="36">
        <f t="shared" si="11"/>
        <v>0</v>
      </c>
      <c r="AG25" s="36">
        <f t="shared" si="11"/>
        <v>0</v>
      </c>
      <c r="AH25" s="36">
        <f t="shared" si="11"/>
        <v>0</v>
      </c>
      <c r="AI25" s="36">
        <f t="shared" si="11"/>
        <v>0</v>
      </c>
      <c r="AJ25" s="36">
        <f t="shared" si="11"/>
        <v>0</v>
      </c>
      <c r="AK25" s="36">
        <f t="shared" si="11"/>
        <v>0</v>
      </c>
      <c r="AL25" s="36">
        <f t="shared" si="11"/>
        <v>0</v>
      </c>
      <c r="AM25" s="36">
        <f t="shared" si="11"/>
        <v>0</v>
      </c>
      <c r="AN25" s="36">
        <f t="shared" si="11"/>
        <v>0</v>
      </c>
      <c r="AO25" s="36">
        <f t="shared" si="11"/>
        <v>0</v>
      </c>
      <c r="AP25" s="36">
        <f t="shared" si="11"/>
        <v>0</v>
      </c>
      <c r="AQ25" s="36">
        <f t="shared" si="11"/>
        <v>0</v>
      </c>
      <c r="AR25" s="36">
        <f t="shared" si="11"/>
        <v>0</v>
      </c>
      <c r="AS25" s="36">
        <f t="shared" si="11"/>
        <v>0</v>
      </c>
      <c r="AT25" s="36">
        <f t="shared" si="11"/>
        <v>84491.46000000002</v>
      </c>
      <c r="AU25" s="36">
        <f t="shared" si="11"/>
        <v>0</v>
      </c>
      <c r="AV25" s="36">
        <f t="shared" si="11"/>
        <v>0</v>
      </c>
      <c r="AW25" s="36">
        <f t="shared" si="11"/>
        <v>0</v>
      </c>
      <c r="AX25" s="36">
        <f t="shared" si="11"/>
        <v>0</v>
      </c>
      <c r="AY25" s="36">
        <f t="shared" si="11"/>
        <v>0</v>
      </c>
      <c r="AZ25" s="36">
        <f t="shared" si="11"/>
        <v>0</v>
      </c>
      <c r="BA25" s="36">
        <f t="shared" si="11"/>
        <v>0</v>
      </c>
      <c r="BB25" s="36">
        <f t="shared" si="11"/>
        <v>0</v>
      </c>
      <c r="BC25" s="36">
        <f t="shared" si="11"/>
        <v>0</v>
      </c>
      <c r="BD25" s="36">
        <f t="shared" si="11"/>
        <v>0</v>
      </c>
      <c r="BE25" s="36">
        <f t="shared" si="11"/>
        <v>0</v>
      </c>
      <c r="BF25" s="36">
        <f t="shared" si="11"/>
        <v>0</v>
      </c>
      <c r="BG25" s="36">
        <f t="shared" si="11"/>
        <v>0</v>
      </c>
      <c r="BH25" s="36">
        <f t="shared" si="11"/>
        <v>0</v>
      </c>
      <c r="BI25" s="36">
        <f t="shared" si="11"/>
        <v>0</v>
      </c>
      <c r="BJ25" s="36">
        <f t="shared" si="11"/>
        <v>0</v>
      </c>
      <c r="BK25" s="36">
        <f t="shared" si="11"/>
        <v>0</v>
      </c>
      <c r="BL25" s="36">
        <f t="shared" si="11"/>
        <v>0</v>
      </c>
      <c r="BM25" s="36">
        <f t="shared" si="11"/>
        <v>0</v>
      </c>
      <c r="BN25" s="36">
        <f t="shared" si="11"/>
        <v>0</v>
      </c>
      <c r="BO25" s="36">
        <f t="shared" si="11"/>
        <v>0</v>
      </c>
      <c r="BP25" s="36">
        <f t="shared" si="11"/>
        <v>0</v>
      </c>
      <c r="BQ25" s="36">
        <f aca="true" t="shared" si="12" ref="BQ25:BW25">BQ26+BQ29+BQ32</f>
        <v>0</v>
      </c>
      <c r="BR25" s="36">
        <f t="shared" si="12"/>
        <v>0</v>
      </c>
      <c r="BS25" s="36">
        <f t="shared" si="12"/>
        <v>0</v>
      </c>
      <c r="BT25" s="36">
        <f t="shared" si="12"/>
        <v>0</v>
      </c>
      <c r="BU25" s="36">
        <f t="shared" si="12"/>
        <v>0</v>
      </c>
      <c r="BV25" s="36">
        <f t="shared" si="12"/>
        <v>0</v>
      </c>
      <c r="BW25" s="36">
        <f t="shared" si="12"/>
        <v>0</v>
      </c>
      <c r="BX25" s="37"/>
      <c r="BY25" s="37"/>
      <c r="BZ25" s="37"/>
      <c r="CA25" s="38"/>
      <c r="CB25" s="38"/>
      <c r="CC25" s="38"/>
      <c r="CD25" s="38"/>
      <c r="CE25" s="38"/>
      <c r="CF25" s="38"/>
      <c r="CG25" s="27"/>
    </row>
    <row r="26" spans="1:85" ht="12.75">
      <c r="A26" s="39">
        <v>60101</v>
      </c>
      <c r="B26" s="40" t="s">
        <v>107</v>
      </c>
      <c r="C26" s="41">
        <f t="shared" si="6"/>
        <v>79609.91000000002</v>
      </c>
      <c r="D26" s="51">
        <f aca="true" t="shared" si="13" ref="D26:BQ26">D27+D28</f>
        <v>0</v>
      </c>
      <c r="E26" s="52">
        <f t="shared" si="13"/>
        <v>0</v>
      </c>
      <c r="F26" s="52">
        <f t="shared" si="13"/>
        <v>0</v>
      </c>
      <c r="G26" s="52">
        <f t="shared" si="13"/>
        <v>0</v>
      </c>
      <c r="H26" s="52">
        <f t="shared" si="13"/>
        <v>0</v>
      </c>
      <c r="I26" s="52">
        <f t="shared" si="13"/>
        <v>0</v>
      </c>
      <c r="J26" s="52">
        <f t="shared" si="13"/>
        <v>0</v>
      </c>
      <c r="K26" s="52">
        <f t="shared" si="13"/>
        <v>0</v>
      </c>
      <c r="L26" s="52">
        <f t="shared" si="13"/>
        <v>0</v>
      </c>
      <c r="M26" s="52">
        <f t="shared" si="13"/>
        <v>0</v>
      </c>
      <c r="N26" s="52">
        <f t="shared" si="13"/>
        <v>0</v>
      </c>
      <c r="O26" s="52">
        <f t="shared" si="13"/>
        <v>0</v>
      </c>
      <c r="P26" s="52">
        <f t="shared" si="13"/>
        <v>0</v>
      </c>
      <c r="Q26" s="52">
        <f t="shared" si="13"/>
        <v>0</v>
      </c>
      <c r="R26" s="52">
        <f t="shared" si="13"/>
        <v>0</v>
      </c>
      <c r="S26" s="52">
        <f t="shared" si="13"/>
        <v>0</v>
      </c>
      <c r="T26" s="52">
        <f t="shared" si="13"/>
        <v>0</v>
      </c>
      <c r="U26" s="52">
        <f t="shared" si="13"/>
        <v>0</v>
      </c>
      <c r="V26" s="52">
        <f t="shared" si="13"/>
        <v>0</v>
      </c>
      <c r="W26" s="52">
        <f t="shared" si="13"/>
        <v>0</v>
      </c>
      <c r="X26" s="52">
        <f t="shared" si="13"/>
        <v>0</v>
      </c>
      <c r="Y26" s="52">
        <f t="shared" si="13"/>
        <v>0</v>
      </c>
      <c r="Z26" s="52">
        <f t="shared" si="13"/>
        <v>0</v>
      </c>
      <c r="AA26" s="52">
        <f t="shared" si="13"/>
        <v>0</v>
      </c>
      <c r="AB26" s="52">
        <f t="shared" si="13"/>
        <v>0</v>
      </c>
      <c r="AC26" s="52">
        <f t="shared" si="13"/>
        <v>0</v>
      </c>
      <c r="AD26" s="52">
        <f t="shared" si="13"/>
        <v>0</v>
      </c>
      <c r="AE26" s="52">
        <f t="shared" si="13"/>
        <v>0</v>
      </c>
      <c r="AF26" s="52">
        <f t="shared" si="13"/>
        <v>0</v>
      </c>
      <c r="AG26" s="52">
        <f>AG27+AG28</f>
        <v>0</v>
      </c>
      <c r="AH26" s="52">
        <f>AH27+AH28</f>
        <v>0</v>
      </c>
      <c r="AI26" s="52">
        <f>AI27+AI28</f>
        <v>0</v>
      </c>
      <c r="AJ26" s="52">
        <f t="shared" si="13"/>
        <v>0</v>
      </c>
      <c r="AK26" s="52">
        <f t="shared" si="13"/>
        <v>0</v>
      </c>
      <c r="AL26" s="52">
        <f t="shared" si="13"/>
        <v>0</v>
      </c>
      <c r="AM26" s="52">
        <f>AM27+AM28</f>
        <v>0</v>
      </c>
      <c r="AN26" s="52">
        <f t="shared" si="13"/>
        <v>0</v>
      </c>
      <c r="AO26" s="52">
        <f>AO27+AO28</f>
        <v>0</v>
      </c>
      <c r="AP26" s="52">
        <f>AP27+AP28</f>
        <v>0</v>
      </c>
      <c r="AQ26" s="52">
        <f>AQ27+AQ28</f>
        <v>0</v>
      </c>
      <c r="AR26" s="52">
        <f t="shared" si="13"/>
        <v>0</v>
      </c>
      <c r="AS26" s="52">
        <f t="shared" si="13"/>
        <v>0</v>
      </c>
      <c r="AT26" s="52">
        <f t="shared" si="13"/>
        <v>79609.91000000002</v>
      </c>
      <c r="AU26" s="52">
        <f t="shared" si="13"/>
        <v>0</v>
      </c>
      <c r="AV26" s="52">
        <f t="shared" si="13"/>
        <v>0</v>
      </c>
      <c r="AW26" s="52">
        <f t="shared" si="13"/>
        <v>0</v>
      </c>
      <c r="AX26" s="52">
        <f t="shared" si="13"/>
        <v>0</v>
      </c>
      <c r="AY26" s="52">
        <f t="shared" si="13"/>
        <v>0</v>
      </c>
      <c r="AZ26" s="52">
        <f t="shared" si="13"/>
        <v>0</v>
      </c>
      <c r="BA26" s="52">
        <f t="shared" si="13"/>
        <v>0</v>
      </c>
      <c r="BB26" s="52">
        <f t="shared" si="13"/>
        <v>0</v>
      </c>
      <c r="BC26" s="52">
        <f t="shared" si="13"/>
        <v>0</v>
      </c>
      <c r="BD26" s="52">
        <f>BD27+BD28</f>
        <v>0</v>
      </c>
      <c r="BE26" s="52">
        <f t="shared" si="13"/>
        <v>0</v>
      </c>
      <c r="BF26" s="52">
        <f t="shared" si="13"/>
        <v>0</v>
      </c>
      <c r="BG26" s="52">
        <f t="shared" si="13"/>
        <v>0</v>
      </c>
      <c r="BH26" s="52">
        <f t="shared" si="13"/>
        <v>0</v>
      </c>
      <c r="BI26" s="52">
        <f t="shared" si="13"/>
        <v>0</v>
      </c>
      <c r="BJ26" s="52">
        <f>BJ27+BJ28</f>
        <v>0</v>
      </c>
      <c r="BK26" s="52">
        <f t="shared" si="13"/>
        <v>0</v>
      </c>
      <c r="BL26" s="52">
        <f t="shared" si="13"/>
        <v>0</v>
      </c>
      <c r="BM26" s="52">
        <f t="shared" si="13"/>
        <v>0</v>
      </c>
      <c r="BN26" s="52">
        <f t="shared" si="13"/>
        <v>0</v>
      </c>
      <c r="BO26" s="52">
        <f t="shared" si="13"/>
        <v>0</v>
      </c>
      <c r="BP26" s="53">
        <f t="shared" si="13"/>
        <v>0</v>
      </c>
      <c r="BQ26" s="53">
        <f t="shared" si="13"/>
        <v>0</v>
      </c>
      <c r="BR26" s="53">
        <f aca="true" t="shared" si="14" ref="BR26:BW26">BR27+BR28</f>
        <v>0</v>
      </c>
      <c r="BS26" s="53">
        <f t="shared" si="14"/>
        <v>0</v>
      </c>
      <c r="BT26" s="53">
        <f t="shared" si="14"/>
        <v>0</v>
      </c>
      <c r="BU26" s="53">
        <f t="shared" si="14"/>
        <v>0</v>
      </c>
      <c r="BV26" s="52">
        <f t="shared" si="14"/>
        <v>0</v>
      </c>
      <c r="BW26" s="52">
        <f t="shared" si="14"/>
        <v>0</v>
      </c>
      <c r="BX26" s="37"/>
      <c r="BY26" s="37"/>
      <c r="BZ26" s="37"/>
      <c r="CA26" s="38"/>
      <c r="CB26" s="38"/>
      <c r="CC26" s="38"/>
      <c r="CD26" s="38"/>
      <c r="CE26" s="38"/>
      <c r="CF26" s="38"/>
      <c r="CG26" s="27"/>
    </row>
    <row r="27" spans="1:85" ht="12.75">
      <c r="A27" s="43">
        <v>601011</v>
      </c>
      <c r="B27" s="54" t="s">
        <v>108</v>
      </c>
      <c r="C27" s="30">
        <f t="shared" si="6"/>
        <v>-98142.23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>
        <v>-98142.23</v>
      </c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6"/>
      <c r="BW27" s="56"/>
      <c r="BX27" s="37"/>
      <c r="BY27" s="37"/>
      <c r="BZ27" s="37"/>
      <c r="CA27" s="38"/>
      <c r="CB27" s="38"/>
      <c r="CC27" s="38"/>
      <c r="CD27" s="38"/>
      <c r="CE27" s="38"/>
      <c r="CF27" s="38"/>
      <c r="CG27" s="27"/>
    </row>
    <row r="28" spans="1:85" ht="12.75">
      <c r="A28" s="43">
        <v>601012</v>
      </c>
      <c r="B28" s="54" t="s">
        <v>109</v>
      </c>
      <c r="C28" s="30">
        <f t="shared" si="6"/>
        <v>177752.14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>
        <v>177752.14</v>
      </c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6"/>
      <c r="BW28" s="56"/>
      <c r="BX28" s="37"/>
      <c r="BY28" s="37"/>
      <c r="BZ28" s="37"/>
      <c r="CA28" s="38"/>
      <c r="CB28" s="38"/>
      <c r="CC28" s="38"/>
      <c r="CD28" s="38"/>
      <c r="CE28" s="38"/>
      <c r="CF28" s="38"/>
      <c r="CG28" s="27"/>
    </row>
    <row r="29" spans="1:85" ht="12.75">
      <c r="A29" s="39">
        <v>60102</v>
      </c>
      <c r="B29" s="40" t="s">
        <v>110</v>
      </c>
      <c r="C29" s="41">
        <f t="shared" si="6"/>
        <v>4881.550000000001</v>
      </c>
      <c r="D29" s="51">
        <f>D30+D31</f>
        <v>0</v>
      </c>
      <c r="E29" s="52">
        <f aca="true" t="shared" si="15" ref="E29:BQ29">E30+E31</f>
        <v>0</v>
      </c>
      <c r="F29" s="52">
        <f t="shared" si="15"/>
        <v>0</v>
      </c>
      <c r="G29" s="52">
        <f t="shared" si="15"/>
        <v>0</v>
      </c>
      <c r="H29" s="52">
        <f t="shared" si="15"/>
        <v>0</v>
      </c>
      <c r="I29" s="52">
        <f t="shared" si="15"/>
        <v>0</v>
      </c>
      <c r="J29" s="52">
        <f t="shared" si="15"/>
        <v>0</v>
      </c>
      <c r="K29" s="52">
        <f t="shared" si="15"/>
        <v>0</v>
      </c>
      <c r="L29" s="52">
        <f t="shared" si="15"/>
        <v>0</v>
      </c>
      <c r="M29" s="52">
        <f t="shared" si="15"/>
        <v>0</v>
      </c>
      <c r="N29" s="52">
        <f t="shared" si="15"/>
        <v>0</v>
      </c>
      <c r="O29" s="52">
        <f t="shared" si="15"/>
        <v>0</v>
      </c>
      <c r="P29" s="52">
        <f t="shared" si="15"/>
        <v>0</v>
      </c>
      <c r="Q29" s="52">
        <f t="shared" si="15"/>
        <v>0</v>
      </c>
      <c r="R29" s="52">
        <f t="shared" si="15"/>
        <v>0</v>
      </c>
      <c r="S29" s="52">
        <f t="shared" si="15"/>
        <v>0</v>
      </c>
      <c r="T29" s="52">
        <f t="shared" si="15"/>
        <v>0</v>
      </c>
      <c r="U29" s="52">
        <f t="shared" si="15"/>
        <v>0</v>
      </c>
      <c r="V29" s="52">
        <f t="shared" si="15"/>
        <v>0</v>
      </c>
      <c r="W29" s="52">
        <f t="shared" si="15"/>
        <v>0</v>
      </c>
      <c r="X29" s="52">
        <f t="shared" si="15"/>
        <v>0</v>
      </c>
      <c r="Y29" s="52">
        <f t="shared" si="15"/>
        <v>0</v>
      </c>
      <c r="Z29" s="52">
        <f t="shared" si="15"/>
        <v>0</v>
      </c>
      <c r="AA29" s="52">
        <f t="shared" si="15"/>
        <v>0</v>
      </c>
      <c r="AB29" s="52">
        <f t="shared" si="15"/>
        <v>0</v>
      </c>
      <c r="AC29" s="52">
        <f t="shared" si="15"/>
        <v>0</v>
      </c>
      <c r="AD29" s="52">
        <f t="shared" si="15"/>
        <v>0</v>
      </c>
      <c r="AE29" s="52">
        <f t="shared" si="15"/>
        <v>0</v>
      </c>
      <c r="AF29" s="52">
        <f t="shared" si="15"/>
        <v>0</v>
      </c>
      <c r="AG29" s="52">
        <f>AG30+AG31</f>
        <v>0</v>
      </c>
      <c r="AH29" s="52">
        <f>AH30+AH31</f>
        <v>0</v>
      </c>
      <c r="AI29" s="52">
        <f>AI30+AI31</f>
        <v>0</v>
      </c>
      <c r="AJ29" s="52">
        <f t="shared" si="15"/>
        <v>0</v>
      </c>
      <c r="AK29" s="52">
        <f t="shared" si="15"/>
        <v>0</v>
      </c>
      <c r="AL29" s="52">
        <f t="shared" si="15"/>
        <v>0</v>
      </c>
      <c r="AM29" s="52">
        <f>AM30+AM31</f>
        <v>0</v>
      </c>
      <c r="AN29" s="52">
        <f t="shared" si="15"/>
        <v>0</v>
      </c>
      <c r="AO29" s="52">
        <f>AO30+AO31</f>
        <v>0</v>
      </c>
      <c r="AP29" s="52">
        <f>AP30+AP31</f>
        <v>0</v>
      </c>
      <c r="AQ29" s="52">
        <f>AQ30+AQ31</f>
        <v>0</v>
      </c>
      <c r="AR29" s="52">
        <f t="shared" si="15"/>
        <v>0</v>
      </c>
      <c r="AS29" s="52">
        <f t="shared" si="15"/>
        <v>0</v>
      </c>
      <c r="AT29" s="52">
        <f t="shared" si="15"/>
        <v>4881.550000000001</v>
      </c>
      <c r="AU29" s="52">
        <f t="shared" si="15"/>
        <v>0</v>
      </c>
      <c r="AV29" s="52">
        <f t="shared" si="15"/>
        <v>0</v>
      </c>
      <c r="AW29" s="52">
        <f t="shared" si="15"/>
        <v>0</v>
      </c>
      <c r="AX29" s="52">
        <f t="shared" si="15"/>
        <v>0</v>
      </c>
      <c r="AY29" s="52">
        <f t="shared" si="15"/>
        <v>0</v>
      </c>
      <c r="AZ29" s="52">
        <f t="shared" si="15"/>
        <v>0</v>
      </c>
      <c r="BA29" s="52">
        <f t="shared" si="15"/>
        <v>0</v>
      </c>
      <c r="BB29" s="52">
        <f t="shared" si="15"/>
        <v>0</v>
      </c>
      <c r="BC29" s="52">
        <f t="shared" si="15"/>
        <v>0</v>
      </c>
      <c r="BD29" s="52">
        <f>BD30+BD31</f>
        <v>0</v>
      </c>
      <c r="BE29" s="52">
        <f t="shared" si="15"/>
        <v>0</v>
      </c>
      <c r="BF29" s="52">
        <f t="shared" si="15"/>
        <v>0</v>
      </c>
      <c r="BG29" s="52">
        <f t="shared" si="15"/>
        <v>0</v>
      </c>
      <c r="BH29" s="52">
        <f t="shared" si="15"/>
        <v>0</v>
      </c>
      <c r="BI29" s="52">
        <f t="shared" si="15"/>
        <v>0</v>
      </c>
      <c r="BJ29" s="52">
        <f>BJ30+BJ31</f>
        <v>0</v>
      </c>
      <c r="BK29" s="52">
        <f t="shared" si="15"/>
        <v>0</v>
      </c>
      <c r="BL29" s="52">
        <f t="shared" si="15"/>
        <v>0</v>
      </c>
      <c r="BM29" s="52">
        <f t="shared" si="15"/>
        <v>0</v>
      </c>
      <c r="BN29" s="52">
        <f t="shared" si="15"/>
        <v>0</v>
      </c>
      <c r="BO29" s="52">
        <f t="shared" si="15"/>
        <v>0</v>
      </c>
      <c r="BP29" s="53">
        <f t="shared" si="15"/>
        <v>0</v>
      </c>
      <c r="BQ29" s="53">
        <f t="shared" si="15"/>
        <v>0</v>
      </c>
      <c r="BR29" s="53">
        <f aca="true" t="shared" si="16" ref="BR29:BW29">BR30+BR31</f>
        <v>0</v>
      </c>
      <c r="BS29" s="53">
        <f t="shared" si="16"/>
        <v>0</v>
      </c>
      <c r="BT29" s="53">
        <f t="shared" si="16"/>
        <v>0</v>
      </c>
      <c r="BU29" s="53">
        <f t="shared" si="16"/>
        <v>0</v>
      </c>
      <c r="BV29" s="52">
        <f t="shared" si="16"/>
        <v>0</v>
      </c>
      <c r="BW29" s="52">
        <f t="shared" si="16"/>
        <v>0</v>
      </c>
      <c r="BX29" s="37"/>
      <c r="BY29" s="37"/>
      <c r="BZ29" s="37"/>
      <c r="CA29" s="38"/>
      <c r="CB29" s="38"/>
      <c r="CC29" s="38"/>
      <c r="CD29" s="38"/>
      <c r="CE29" s="38"/>
      <c r="CF29" s="38"/>
      <c r="CG29" s="27"/>
    </row>
    <row r="30" spans="1:85" ht="12.75">
      <c r="A30" s="43">
        <v>601021</v>
      </c>
      <c r="B30" s="44" t="s">
        <v>111</v>
      </c>
      <c r="C30" s="30">
        <f t="shared" si="6"/>
        <v>20253.65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>
        <v>20253.65</v>
      </c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6"/>
      <c r="BW30" s="56"/>
      <c r="BX30" s="37"/>
      <c r="BY30" s="37"/>
      <c r="BZ30" s="37"/>
      <c r="CA30" s="38"/>
      <c r="CB30" s="38"/>
      <c r="CC30" s="38"/>
      <c r="CD30" s="38"/>
      <c r="CE30" s="38"/>
      <c r="CF30" s="38"/>
      <c r="CG30" s="27"/>
    </row>
    <row r="31" spans="1:85" ht="12.75">
      <c r="A31" s="43">
        <v>601022</v>
      </c>
      <c r="B31" s="54" t="s">
        <v>112</v>
      </c>
      <c r="C31" s="30">
        <f t="shared" si="6"/>
        <v>-15372.1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>
        <v>-15372.1</v>
      </c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6"/>
      <c r="BW31" s="56"/>
      <c r="BX31" s="37"/>
      <c r="BY31" s="37"/>
      <c r="BZ31" s="37"/>
      <c r="CA31" s="38"/>
      <c r="CB31" s="38"/>
      <c r="CC31" s="38"/>
      <c r="CD31" s="38"/>
      <c r="CE31" s="38"/>
      <c r="CF31" s="38"/>
      <c r="CG31" s="27"/>
    </row>
    <row r="32" spans="1:84" ht="12.75">
      <c r="A32" s="39">
        <v>60103</v>
      </c>
      <c r="B32" s="40" t="s">
        <v>113</v>
      </c>
      <c r="C32" s="51">
        <f t="shared" si="6"/>
        <v>0</v>
      </c>
      <c r="D32" s="92">
        <f>D33+D34</f>
        <v>0</v>
      </c>
      <c r="E32" s="52">
        <f aca="true" t="shared" si="17" ref="E32:BP32">E33+E34</f>
        <v>0</v>
      </c>
      <c r="F32" s="52">
        <f t="shared" si="17"/>
        <v>0</v>
      </c>
      <c r="G32" s="52">
        <f t="shared" si="17"/>
        <v>0</v>
      </c>
      <c r="H32" s="52">
        <f t="shared" si="17"/>
        <v>0</v>
      </c>
      <c r="I32" s="52">
        <f t="shared" si="17"/>
        <v>0</v>
      </c>
      <c r="J32" s="52">
        <f t="shared" si="17"/>
        <v>0</v>
      </c>
      <c r="K32" s="52">
        <f t="shared" si="17"/>
        <v>0</v>
      </c>
      <c r="L32" s="52">
        <f t="shared" si="17"/>
        <v>0</v>
      </c>
      <c r="M32" s="52">
        <f t="shared" si="17"/>
        <v>0</v>
      </c>
      <c r="N32" s="52">
        <f t="shared" si="17"/>
        <v>0</v>
      </c>
      <c r="O32" s="52">
        <f t="shared" si="17"/>
        <v>0</v>
      </c>
      <c r="P32" s="52">
        <f t="shared" si="17"/>
        <v>0</v>
      </c>
      <c r="Q32" s="52">
        <f t="shared" si="17"/>
        <v>0</v>
      </c>
      <c r="R32" s="52">
        <f t="shared" si="17"/>
        <v>0</v>
      </c>
      <c r="S32" s="52">
        <f t="shared" si="17"/>
        <v>0</v>
      </c>
      <c r="T32" s="52">
        <f t="shared" si="17"/>
        <v>0</v>
      </c>
      <c r="U32" s="52">
        <f t="shared" si="17"/>
        <v>0</v>
      </c>
      <c r="V32" s="52">
        <f t="shared" si="17"/>
        <v>0</v>
      </c>
      <c r="W32" s="52">
        <f t="shared" si="17"/>
        <v>0</v>
      </c>
      <c r="X32" s="52">
        <f t="shared" si="17"/>
        <v>0</v>
      </c>
      <c r="Y32" s="52">
        <f t="shared" si="17"/>
        <v>0</v>
      </c>
      <c r="Z32" s="52">
        <f t="shared" si="17"/>
        <v>0</v>
      </c>
      <c r="AA32" s="52">
        <f t="shared" si="17"/>
        <v>0</v>
      </c>
      <c r="AB32" s="52">
        <f t="shared" si="17"/>
        <v>0</v>
      </c>
      <c r="AC32" s="52">
        <f t="shared" si="17"/>
        <v>0</v>
      </c>
      <c r="AD32" s="52">
        <f t="shared" si="17"/>
        <v>0</v>
      </c>
      <c r="AE32" s="52">
        <f t="shared" si="17"/>
        <v>0</v>
      </c>
      <c r="AF32" s="52">
        <f t="shared" si="17"/>
        <v>0</v>
      </c>
      <c r="AG32" s="52">
        <f t="shared" si="17"/>
        <v>0</v>
      </c>
      <c r="AH32" s="52">
        <f t="shared" si="17"/>
        <v>0</v>
      </c>
      <c r="AI32" s="52">
        <f t="shared" si="17"/>
        <v>0</v>
      </c>
      <c r="AJ32" s="52">
        <f t="shared" si="17"/>
        <v>0</v>
      </c>
      <c r="AK32" s="52">
        <f t="shared" si="17"/>
        <v>0</v>
      </c>
      <c r="AL32" s="52">
        <f t="shared" si="17"/>
        <v>0</v>
      </c>
      <c r="AM32" s="52">
        <f t="shared" si="17"/>
        <v>0</v>
      </c>
      <c r="AN32" s="52">
        <f t="shared" si="17"/>
        <v>0</v>
      </c>
      <c r="AO32" s="52">
        <f t="shared" si="17"/>
        <v>0</v>
      </c>
      <c r="AP32" s="52">
        <f t="shared" si="17"/>
        <v>0</v>
      </c>
      <c r="AQ32" s="52">
        <f t="shared" si="17"/>
        <v>0</v>
      </c>
      <c r="AR32" s="52">
        <f t="shared" si="17"/>
        <v>0</v>
      </c>
      <c r="AS32" s="52">
        <f t="shared" si="17"/>
        <v>0</v>
      </c>
      <c r="AT32" s="52">
        <f t="shared" si="17"/>
        <v>0</v>
      </c>
      <c r="AU32" s="52">
        <f t="shared" si="17"/>
        <v>0</v>
      </c>
      <c r="AV32" s="52">
        <f t="shared" si="17"/>
        <v>0</v>
      </c>
      <c r="AW32" s="52">
        <f t="shared" si="17"/>
        <v>0</v>
      </c>
      <c r="AX32" s="52">
        <f t="shared" si="17"/>
        <v>0</v>
      </c>
      <c r="AY32" s="52">
        <f t="shared" si="17"/>
        <v>0</v>
      </c>
      <c r="AZ32" s="52">
        <f t="shared" si="17"/>
        <v>0</v>
      </c>
      <c r="BA32" s="52">
        <f t="shared" si="17"/>
        <v>0</v>
      </c>
      <c r="BB32" s="52">
        <f t="shared" si="17"/>
        <v>0</v>
      </c>
      <c r="BC32" s="52">
        <f t="shared" si="17"/>
        <v>0</v>
      </c>
      <c r="BD32" s="52">
        <f t="shared" si="17"/>
        <v>0</v>
      </c>
      <c r="BE32" s="52">
        <f t="shared" si="17"/>
        <v>0</v>
      </c>
      <c r="BF32" s="52">
        <f t="shared" si="17"/>
        <v>0</v>
      </c>
      <c r="BG32" s="52">
        <f t="shared" si="17"/>
        <v>0</v>
      </c>
      <c r="BH32" s="52">
        <f t="shared" si="17"/>
        <v>0</v>
      </c>
      <c r="BI32" s="52">
        <f t="shared" si="17"/>
        <v>0</v>
      </c>
      <c r="BJ32" s="52">
        <f t="shared" si="17"/>
        <v>0</v>
      </c>
      <c r="BK32" s="52">
        <f t="shared" si="17"/>
        <v>0</v>
      </c>
      <c r="BL32" s="52">
        <f t="shared" si="17"/>
        <v>0</v>
      </c>
      <c r="BM32" s="52">
        <f t="shared" si="17"/>
        <v>0</v>
      </c>
      <c r="BN32" s="52">
        <f t="shared" si="17"/>
        <v>0</v>
      </c>
      <c r="BO32" s="52">
        <f t="shared" si="17"/>
        <v>0</v>
      </c>
      <c r="BP32" s="52">
        <f t="shared" si="17"/>
        <v>0</v>
      </c>
      <c r="BQ32" s="52">
        <f aca="true" t="shared" si="18" ref="BQ32:BW32">BQ33+BQ34</f>
        <v>0</v>
      </c>
      <c r="BR32" s="52">
        <f t="shared" si="18"/>
        <v>0</v>
      </c>
      <c r="BS32" s="52">
        <f t="shared" si="18"/>
        <v>0</v>
      </c>
      <c r="BT32" s="52">
        <f t="shared" si="18"/>
        <v>0</v>
      </c>
      <c r="BU32" s="52">
        <f t="shared" si="18"/>
        <v>0</v>
      </c>
      <c r="BV32" s="52">
        <f t="shared" si="18"/>
        <v>0</v>
      </c>
      <c r="BW32" s="52">
        <f t="shared" si="18"/>
        <v>0</v>
      </c>
      <c r="BX32" s="39"/>
      <c r="BY32" s="39"/>
      <c r="BZ32" s="39"/>
      <c r="CA32" s="39"/>
      <c r="CB32" s="39"/>
      <c r="CC32" s="39"/>
      <c r="CD32" s="39"/>
      <c r="CE32" s="39"/>
      <c r="CF32" s="39"/>
    </row>
    <row r="33" spans="1:84" ht="12.75">
      <c r="A33" s="43">
        <v>601031</v>
      </c>
      <c r="B33" s="44" t="s">
        <v>114</v>
      </c>
      <c r="C33" s="30">
        <f t="shared" si="6"/>
        <v>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6"/>
      <c r="BW33" s="56"/>
      <c r="BX33" s="37"/>
      <c r="BY33" s="37"/>
      <c r="BZ33" s="37"/>
      <c r="CA33" s="38"/>
      <c r="CB33" s="38"/>
      <c r="CC33" s="38"/>
      <c r="CD33" s="38"/>
      <c r="CE33" s="38"/>
      <c r="CF33" s="38"/>
    </row>
    <row r="34" spans="1:84" ht="12.75">
      <c r="A34" s="43">
        <v>601032</v>
      </c>
      <c r="B34" s="44" t="s">
        <v>115</v>
      </c>
      <c r="C34" s="30">
        <f t="shared" si="6"/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6"/>
      <c r="BW34" s="56"/>
      <c r="BX34" s="37"/>
      <c r="BY34" s="37"/>
      <c r="BZ34" s="37"/>
      <c r="CA34" s="38"/>
      <c r="CB34" s="38"/>
      <c r="CC34" s="38"/>
      <c r="CD34" s="38"/>
      <c r="CE34" s="38"/>
      <c r="CF34" s="38"/>
    </row>
    <row r="35" spans="1:84" ht="12.75">
      <c r="A35" s="33">
        <v>602</v>
      </c>
      <c r="B35" s="34" t="s">
        <v>116</v>
      </c>
      <c r="C35" s="35">
        <f t="shared" si="6"/>
        <v>-217680</v>
      </c>
      <c r="D35" s="36">
        <f>D36+D39</f>
        <v>0</v>
      </c>
      <c r="E35" s="57">
        <f aca="true" t="shared" si="19" ref="E35:BQ35">E36+E39</f>
        <v>0</v>
      </c>
      <c r="F35" s="57">
        <f t="shared" si="19"/>
        <v>0</v>
      </c>
      <c r="G35" s="57">
        <f t="shared" si="19"/>
        <v>0</v>
      </c>
      <c r="H35" s="57">
        <f t="shared" si="19"/>
        <v>0</v>
      </c>
      <c r="I35" s="57">
        <f t="shared" si="19"/>
        <v>0</v>
      </c>
      <c r="J35" s="57">
        <f t="shared" si="19"/>
        <v>0</v>
      </c>
      <c r="K35" s="57">
        <f t="shared" si="19"/>
        <v>0</v>
      </c>
      <c r="L35" s="57">
        <f t="shared" si="19"/>
        <v>0</v>
      </c>
      <c r="M35" s="57">
        <f t="shared" si="19"/>
        <v>0</v>
      </c>
      <c r="N35" s="57">
        <f t="shared" si="19"/>
        <v>0</v>
      </c>
      <c r="O35" s="57">
        <f t="shared" si="19"/>
        <v>0</v>
      </c>
      <c r="P35" s="57">
        <f t="shared" si="19"/>
        <v>0</v>
      </c>
      <c r="Q35" s="57">
        <f t="shared" si="19"/>
        <v>0</v>
      </c>
      <c r="R35" s="57">
        <f t="shared" si="19"/>
        <v>0</v>
      </c>
      <c r="S35" s="57">
        <f t="shared" si="19"/>
        <v>0</v>
      </c>
      <c r="T35" s="57">
        <f t="shared" si="19"/>
        <v>0</v>
      </c>
      <c r="U35" s="57">
        <f t="shared" si="19"/>
        <v>0</v>
      </c>
      <c r="V35" s="57">
        <f t="shared" si="19"/>
        <v>0</v>
      </c>
      <c r="W35" s="57">
        <f t="shared" si="19"/>
        <v>0</v>
      </c>
      <c r="X35" s="57">
        <f t="shared" si="19"/>
        <v>0</v>
      </c>
      <c r="Y35" s="57">
        <f t="shared" si="19"/>
        <v>0</v>
      </c>
      <c r="Z35" s="57">
        <f t="shared" si="19"/>
        <v>0</v>
      </c>
      <c r="AA35" s="57">
        <f t="shared" si="19"/>
        <v>0</v>
      </c>
      <c r="AB35" s="57">
        <f t="shared" si="19"/>
        <v>0</v>
      </c>
      <c r="AC35" s="57">
        <f t="shared" si="19"/>
        <v>0</v>
      </c>
      <c r="AD35" s="57">
        <f t="shared" si="19"/>
        <v>0</v>
      </c>
      <c r="AE35" s="57">
        <f t="shared" si="19"/>
        <v>0</v>
      </c>
      <c r="AF35" s="57">
        <f t="shared" si="19"/>
        <v>0</v>
      </c>
      <c r="AG35" s="57">
        <f>AG36+AG39</f>
        <v>0</v>
      </c>
      <c r="AH35" s="57">
        <f>AH36+AH39</f>
        <v>0</v>
      </c>
      <c r="AI35" s="57">
        <f>AI36+AI39</f>
        <v>0</v>
      </c>
      <c r="AJ35" s="57">
        <f t="shared" si="19"/>
        <v>0</v>
      </c>
      <c r="AK35" s="57">
        <f t="shared" si="19"/>
        <v>0</v>
      </c>
      <c r="AL35" s="57">
        <f t="shared" si="19"/>
        <v>0</v>
      </c>
      <c r="AM35" s="57">
        <f>AM36+AM39</f>
        <v>0</v>
      </c>
      <c r="AN35" s="57">
        <f t="shared" si="19"/>
        <v>0</v>
      </c>
      <c r="AO35" s="57">
        <f>AO36+AO39</f>
        <v>0</v>
      </c>
      <c r="AP35" s="57">
        <f>AP36+AP39</f>
        <v>0</v>
      </c>
      <c r="AQ35" s="57">
        <f>AQ36+AQ39</f>
        <v>0</v>
      </c>
      <c r="AR35" s="57">
        <f t="shared" si="19"/>
        <v>0</v>
      </c>
      <c r="AS35" s="57">
        <f t="shared" si="19"/>
        <v>0</v>
      </c>
      <c r="AT35" s="57">
        <f t="shared" si="19"/>
        <v>-217680</v>
      </c>
      <c r="AU35" s="57">
        <f t="shared" si="19"/>
        <v>0</v>
      </c>
      <c r="AV35" s="57">
        <f t="shared" si="19"/>
        <v>0</v>
      </c>
      <c r="AW35" s="57">
        <f t="shared" si="19"/>
        <v>0</v>
      </c>
      <c r="AX35" s="57">
        <f t="shared" si="19"/>
        <v>0</v>
      </c>
      <c r="AY35" s="57">
        <f t="shared" si="19"/>
        <v>0</v>
      </c>
      <c r="AZ35" s="57">
        <f t="shared" si="19"/>
        <v>0</v>
      </c>
      <c r="BA35" s="57">
        <f t="shared" si="19"/>
        <v>0</v>
      </c>
      <c r="BB35" s="57">
        <f t="shared" si="19"/>
        <v>0</v>
      </c>
      <c r="BC35" s="57">
        <f t="shared" si="19"/>
        <v>0</v>
      </c>
      <c r="BD35" s="57">
        <f>BD36+BD39</f>
        <v>0</v>
      </c>
      <c r="BE35" s="57">
        <f t="shared" si="19"/>
        <v>0</v>
      </c>
      <c r="BF35" s="57">
        <f t="shared" si="19"/>
        <v>0</v>
      </c>
      <c r="BG35" s="57">
        <f t="shared" si="19"/>
        <v>0</v>
      </c>
      <c r="BH35" s="57">
        <f t="shared" si="19"/>
        <v>0</v>
      </c>
      <c r="BI35" s="57">
        <f t="shared" si="19"/>
        <v>0</v>
      </c>
      <c r="BJ35" s="57">
        <f>BJ36+BJ39</f>
        <v>0</v>
      </c>
      <c r="BK35" s="57">
        <f t="shared" si="19"/>
        <v>0</v>
      </c>
      <c r="BL35" s="57">
        <f t="shared" si="19"/>
        <v>0</v>
      </c>
      <c r="BM35" s="57">
        <f t="shared" si="19"/>
        <v>0</v>
      </c>
      <c r="BN35" s="57">
        <f t="shared" si="19"/>
        <v>0</v>
      </c>
      <c r="BO35" s="57">
        <f t="shared" si="19"/>
        <v>0</v>
      </c>
      <c r="BP35" s="58">
        <f t="shared" si="19"/>
        <v>0</v>
      </c>
      <c r="BQ35" s="58">
        <f t="shared" si="19"/>
        <v>0</v>
      </c>
      <c r="BR35" s="58">
        <f aca="true" t="shared" si="20" ref="BR35:BW35">BR36+BR39</f>
        <v>0</v>
      </c>
      <c r="BS35" s="58">
        <f t="shared" si="20"/>
        <v>0</v>
      </c>
      <c r="BT35" s="58">
        <f t="shared" si="20"/>
        <v>0</v>
      </c>
      <c r="BU35" s="58">
        <f t="shared" si="20"/>
        <v>0</v>
      </c>
      <c r="BV35" s="57">
        <f t="shared" si="20"/>
        <v>0</v>
      </c>
      <c r="BW35" s="57">
        <f t="shared" si="20"/>
        <v>0</v>
      </c>
      <c r="BX35" s="37"/>
      <c r="BY35" s="37"/>
      <c r="BZ35" s="37"/>
      <c r="CA35" s="38"/>
      <c r="CB35" s="38"/>
      <c r="CC35" s="38"/>
      <c r="CD35" s="38"/>
      <c r="CE35" s="38"/>
      <c r="CF35" s="38"/>
    </row>
    <row r="36" spans="1:85" ht="12.75">
      <c r="A36" s="39">
        <v>60201</v>
      </c>
      <c r="B36" s="40" t="s">
        <v>117</v>
      </c>
      <c r="C36" s="41">
        <f t="shared" si="6"/>
        <v>-274284</v>
      </c>
      <c r="D36" s="51">
        <f>D37+D38</f>
        <v>0</v>
      </c>
      <c r="E36" s="52">
        <f aca="true" t="shared" si="21" ref="E36:BQ36">E37+E38</f>
        <v>0</v>
      </c>
      <c r="F36" s="52">
        <f t="shared" si="21"/>
        <v>0</v>
      </c>
      <c r="G36" s="52">
        <f t="shared" si="21"/>
        <v>0</v>
      </c>
      <c r="H36" s="52">
        <f t="shared" si="21"/>
        <v>0</v>
      </c>
      <c r="I36" s="52">
        <f t="shared" si="21"/>
        <v>0</v>
      </c>
      <c r="J36" s="52">
        <f t="shared" si="21"/>
        <v>0</v>
      </c>
      <c r="K36" s="52">
        <f t="shared" si="21"/>
        <v>0</v>
      </c>
      <c r="L36" s="52">
        <f t="shared" si="21"/>
        <v>0</v>
      </c>
      <c r="M36" s="52">
        <f t="shared" si="21"/>
        <v>0</v>
      </c>
      <c r="N36" s="52">
        <f t="shared" si="21"/>
        <v>0</v>
      </c>
      <c r="O36" s="52">
        <f t="shared" si="21"/>
        <v>0</v>
      </c>
      <c r="P36" s="52">
        <f t="shared" si="21"/>
        <v>0</v>
      </c>
      <c r="Q36" s="52">
        <f t="shared" si="21"/>
        <v>0</v>
      </c>
      <c r="R36" s="52">
        <f t="shared" si="21"/>
        <v>0</v>
      </c>
      <c r="S36" s="52">
        <f t="shared" si="21"/>
        <v>0</v>
      </c>
      <c r="T36" s="52">
        <f t="shared" si="21"/>
        <v>0</v>
      </c>
      <c r="U36" s="52">
        <f t="shared" si="21"/>
        <v>0</v>
      </c>
      <c r="V36" s="52">
        <f t="shared" si="21"/>
        <v>0</v>
      </c>
      <c r="W36" s="52">
        <f t="shared" si="21"/>
        <v>0</v>
      </c>
      <c r="X36" s="52">
        <f t="shared" si="21"/>
        <v>0</v>
      </c>
      <c r="Y36" s="52">
        <f t="shared" si="21"/>
        <v>0</v>
      </c>
      <c r="Z36" s="52">
        <f t="shared" si="21"/>
        <v>0</v>
      </c>
      <c r="AA36" s="52">
        <f t="shared" si="21"/>
        <v>0</v>
      </c>
      <c r="AB36" s="52">
        <f t="shared" si="21"/>
        <v>0</v>
      </c>
      <c r="AC36" s="52">
        <f t="shared" si="21"/>
        <v>0</v>
      </c>
      <c r="AD36" s="52">
        <f t="shared" si="21"/>
        <v>0</v>
      </c>
      <c r="AE36" s="52">
        <f t="shared" si="21"/>
        <v>0</v>
      </c>
      <c r="AF36" s="52">
        <f t="shared" si="21"/>
        <v>0</v>
      </c>
      <c r="AG36" s="52">
        <f>AG37+AG38</f>
        <v>0</v>
      </c>
      <c r="AH36" s="52">
        <f>AH37+AH38</f>
        <v>0</v>
      </c>
      <c r="AI36" s="52">
        <f>AI37+AI38</f>
        <v>0</v>
      </c>
      <c r="AJ36" s="52">
        <f t="shared" si="21"/>
        <v>0</v>
      </c>
      <c r="AK36" s="52">
        <f t="shared" si="21"/>
        <v>0</v>
      </c>
      <c r="AL36" s="52">
        <f t="shared" si="21"/>
        <v>0</v>
      </c>
      <c r="AM36" s="52">
        <f>AM37+AM38</f>
        <v>0</v>
      </c>
      <c r="AN36" s="52">
        <f t="shared" si="21"/>
        <v>0</v>
      </c>
      <c r="AO36" s="52">
        <f>AO37+AO38</f>
        <v>0</v>
      </c>
      <c r="AP36" s="52">
        <f>AP37+AP38</f>
        <v>0</v>
      </c>
      <c r="AQ36" s="52">
        <f>AQ37+AQ38</f>
        <v>0</v>
      </c>
      <c r="AR36" s="52">
        <f t="shared" si="21"/>
        <v>0</v>
      </c>
      <c r="AS36" s="52">
        <f t="shared" si="21"/>
        <v>0</v>
      </c>
      <c r="AT36" s="52">
        <f t="shared" si="21"/>
        <v>-274284</v>
      </c>
      <c r="AU36" s="52">
        <f t="shared" si="21"/>
        <v>0</v>
      </c>
      <c r="AV36" s="52">
        <f t="shared" si="21"/>
        <v>0</v>
      </c>
      <c r="AW36" s="52">
        <f t="shared" si="21"/>
        <v>0</v>
      </c>
      <c r="AX36" s="52">
        <f t="shared" si="21"/>
        <v>0</v>
      </c>
      <c r="AY36" s="52">
        <f t="shared" si="21"/>
        <v>0</v>
      </c>
      <c r="AZ36" s="52">
        <f t="shared" si="21"/>
        <v>0</v>
      </c>
      <c r="BA36" s="52">
        <f t="shared" si="21"/>
        <v>0</v>
      </c>
      <c r="BB36" s="52">
        <f t="shared" si="21"/>
        <v>0</v>
      </c>
      <c r="BC36" s="52">
        <f t="shared" si="21"/>
        <v>0</v>
      </c>
      <c r="BD36" s="52">
        <f>BD37+BD38</f>
        <v>0</v>
      </c>
      <c r="BE36" s="52">
        <f t="shared" si="21"/>
        <v>0</v>
      </c>
      <c r="BF36" s="52">
        <f t="shared" si="21"/>
        <v>0</v>
      </c>
      <c r="BG36" s="52">
        <f t="shared" si="21"/>
        <v>0</v>
      </c>
      <c r="BH36" s="52">
        <f t="shared" si="21"/>
        <v>0</v>
      </c>
      <c r="BI36" s="52">
        <f t="shared" si="21"/>
        <v>0</v>
      </c>
      <c r="BJ36" s="52">
        <f>BJ37+BJ38</f>
        <v>0</v>
      </c>
      <c r="BK36" s="52">
        <f t="shared" si="21"/>
        <v>0</v>
      </c>
      <c r="BL36" s="52">
        <f t="shared" si="21"/>
        <v>0</v>
      </c>
      <c r="BM36" s="52">
        <f t="shared" si="21"/>
        <v>0</v>
      </c>
      <c r="BN36" s="52">
        <f t="shared" si="21"/>
        <v>0</v>
      </c>
      <c r="BO36" s="52">
        <f t="shared" si="21"/>
        <v>0</v>
      </c>
      <c r="BP36" s="53">
        <f t="shared" si="21"/>
        <v>0</v>
      </c>
      <c r="BQ36" s="53">
        <f t="shared" si="21"/>
        <v>0</v>
      </c>
      <c r="BR36" s="53">
        <f aca="true" t="shared" si="22" ref="BR36:BW36">BR37+BR38</f>
        <v>0</v>
      </c>
      <c r="BS36" s="53">
        <f t="shared" si="22"/>
        <v>0</v>
      </c>
      <c r="BT36" s="53">
        <f t="shared" si="22"/>
        <v>0</v>
      </c>
      <c r="BU36" s="53">
        <f t="shared" si="22"/>
        <v>0</v>
      </c>
      <c r="BV36" s="52">
        <f t="shared" si="22"/>
        <v>0</v>
      </c>
      <c r="BW36" s="52">
        <f t="shared" si="22"/>
        <v>0</v>
      </c>
      <c r="BX36" s="37"/>
      <c r="BY36" s="37"/>
      <c r="BZ36" s="37"/>
      <c r="CA36" s="38"/>
      <c r="CB36" s="38"/>
      <c r="CC36" s="38"/>
      <c r="CD36" s="38"/>
      <c r="CE36" s="38"/>
      <c r="CF36" s="38"/>
      <c r="CG36" s="27"/>
    </row>
    <row r="37" spans="1:85" ht="12.75">
      <c r="A37" s="43">
        <v>602011</v>
      </c>
      <c r="B37" s="54" t="s">
        <v>118</v>
      </c>
      <c r="C37" s="30">
        <f t="shared" si="6"/>
        <v>-274284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>
        <v>-274284</v>
      </c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6"/>
      <c r="BW37" s="56"/>
      <c r="BX37" s="37"/>
      <c r="BY37" s="37"/>
      <c r="BZ37" s="37"/>
      <c r="CA37" s="38"/>
      <c r="CB37" s="38"/>
      <c r="CC37" s="38"/>
      <c r="CD37" s="38"/>
      <c r="CE37" s="38"/>
      <c r="CF37" s="38"/>
      <c r="CG37" s="27"/>
    </row>
    <row r="38" spans="1:85" ht="12.75">
      <c r="A38" s="43">
        <v>602012</v>
      </c>
      <c r="B38" s="54" t="s">
        <v>119</v>
      </c>
      <c r="C38" s="30">
        <f t="shared" si="6"/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6"/>
      <c r="BW38" s="56"/>
      <c r="BX38" s="37"/>
      <c r="BY38" s="37"/>
      <c r="BZ38" s="37"/>
      <c r="CA38" s="38"/>
      <c r="CB38" s="38"/>
      <c r="CC38" s="38"/>
      <c r="CD38" s="38"/>
      <c r="CE38" s="38"/>
      <c r="CF38" s="38"/>
      <c r="CG38" s="27"/>
    </row>
    <row r="39" spans="1:85" ht="12.75">
      <c r="A39" s="39">
        <v>60202</v>
      </c>
      <c r="B39" s="40" t="s">
        <v>120</v>
      </c>
      <c r="C39" s="41">
        <f t="shared" si="6"/>
        <v>56604</v>
      </c>
      <c r="D39" s="51">
        <f>D40+D41</f>
        <v>0</v>
      </c>
      <c r="E39" s="52">
        <f aca="true" t="shared" si="23" ref="E39:BQ39">E40+E41</f>
        <v>0</v>
      </c>
      <c r="F39" s="52">
        <f t="shared" si="23"/>
        <v>0</v>
      </c>
      <c r="G39" s="52">
        <f t="shared" si="23"/>
        <v>0</v>
      </c>
      <c r="H39" s="52">
        <f t="shared" si="23"/>
        <v>0</v>
      </c>
      <c r="I39" s="52">
        <f t="shared" si="23"/>
        <v>0</v>
      </c>
      <c r="J39" s="52">
        <f t="shared" si="23"/>
        <v>0</v>
      </c>
      <c r="K39" s="52">
        <f t="shared" si="23"/>
        <v>0</v>
      </c>
      <c r="L39" s="52">
        <f t="shared" si="23"/>
        <v>0</v>
      </c>
      <c r="M39" s="52">
        <f t="shared" si="23"/>
        <v>0</v>
      </c>
      <c r="N39" s="52">
        <f t="shared" si="23"/>
        <v>0</v>
      </c>
      <c r="O39" s="52">
        <f t="shared" si="23"/>
        <v>0</v>
      </c>
      <c r="P39" s="52">
        <f t="shared" si="23"/>
        <v>0</v>
      </c>
      <c r="Q39" s="52">
        <f t="shared" si="23"/>
        <v>0</v>
      </c>
      <c r="R39" s="52">
        <f t="shared" si="23"/>
        <v>0</v>
      </c>
      <c r="S39" s="52">
        <f t="shared" si="23"/>
        <v>0</v>
      </c>
      <c r="T39" s="52">
        <f t="shared" si="23"/>
        <v>0</v>
      </c>
      <c r="U39" s="52">
        <f t="shared" si="23"/>
        <v>0</v>
      </c>
      <c r="V39" s="52">
        <f t="shared" si="23"/>
        <v>0</v>
      </c>
      <c r="W39" s="52">
        <f t="shared" si="23"/>
        <v>0</v>
      </c>
      <c r="X39" s="52">
        <f t="shared" si="23"/>
        <v>0</v>
      </c>
      <c r="Y39" s="52">
        <f t="shared" si="23"/>
        <v>0</v>
      </c>
      <c r="Z39" s="52">
        <f t="shared" si="23"/>
        <v>0</v>
      </c>
      <c r="AA39" s="52">
        <f t="shared" si="23"/>
        <v>0</v>
      </c>
      <c r="AB39" s="52">
        <f t="shared" si="23"/>
        <v>0</v>
      </c>
      <c r="AC39" s="52">
        <f t="shared" si="23"/>
        <v>0</v>
      </c>
      <c r="AD39" s="52">
        <f t="shared" si="23"/>
        <v>0</v>
      </c>
      <c r="AE39" s="52">
        <f t="shared" si="23"/>
        <v>0</v>
      </c>
      <c r="AF39" s="52">
        <f t="shared" si="23"/>
        <v>0</v>
      </c>
      <c r="AG39" s="52">
        <f>AG40+AG41</f>
        <v>0</v>
      </c>
      <c r="AH39" s="52">
        <f>AH40+AH41</f>
        <v>0</v>
      </c>
      <c r="AI39" s="52">
        <f>AI40+AI41</f>
        <v>0</v>
      </c>
      <c r="AJ39" s="52">
        <f t="shared" si="23"/>
        <v>0</v>
      </c>
      <c r="AK39" s="52">
        <f t="shared" si="23"/>
        <v>0</v>
      </c>
      <c r="AL39" s="52">
        <f t="shared" si="23"/>
        <v>0</v>
      </c>
      <c r="AM39" s="52">
        <f>AM40+AM41</f>
        <v>0</v>
      </c>
      <c r="AN39" s="52">
        <f t="shared" si="23"/>
        <v>0</v>
      </c>
      <c r="AO39" s="52">
        <f>AO40+AO41</f>
        <v>0</v>
      </c>
      <c r="AP39" s="52">
        <f>AP40+AP41</f>
        <v>0</v>
      </c>
      <c r="AQ39" s="52">
        <f>AQ40+AQ41</f>
        <v>0</v>
      </c>
      <c r="AR39" s="52">
        <f t="shared" si="23"/>
        <v>0</v>
      </c>
      <c r="AS39" s="52">
        <f t="shared" si="23"/>
        <v>0</v>
      </c>
      <c r="AT39" s="52">
        <f t="shared" si="23"/>
        <v>56604</v>
      </c>
      <c r="AU39" s="52">
        <f t="shared" si="23"/>
        <v>0</v>
      </c>
      <c r="AV39" s="52">
        <f t="shared" si="23"/>
        <v>0</v>
      </c>
      <c r="AW39" s="52">
        <f t="shared" si="23"/>
        <v>0</v>
      </c>
      <c r="AX39" s="52">
        <f t="shared" si="23"/>
        <v>0</v>
      </c>
      <c r="AY39" s="52">
        <f t="shared" si="23"/>
        <v>0</v>
      </c>
      <c r="AZ39" s="52">
        <f t="shared" si="23"/>
        <v>0</v>
      </c>
      <c r="BA39" s="52">
        <f t="shared" si="23"/>
        <v>0</v>
      </c>
      <c r="BB39" s="52">
        <f t="shared" si="23"/>
        <v>0</v>
      </c>
      <c r="BC39" s="52">
        <f t="shared" si="23"/>
        <v>0</v>
      </c>
      <c r="BD39" s="52">
        <f>BD40+BD41</f>
        <v>0</v>
      </c>
      <c r="BE39" s="52">
        <f t="shared" si="23"/>
        <v>0</v>
      </c>
      <c r="BF39" s="52">
        <f t="shared" si="23"/>
        <v>0</v>
      </c>
      <c r="BG39" s="52">
        <f t="shared" si="23"/>
        <v>0</v>
      </c>
      <c r="BH39" s="52">
        <f t="shared" si="23"/>
        <v>0</v>
      </c>
      <c r="BI39" s="52">
        <f t="shared" si="23"/>
        <v>0</v>
      </c>
      <c r="BJ39" s="52">
        <f>BJ40+BJ41</f>
        <v>0</v>
      </c>
      <c r="BK39" s="52">
        <f t="shared" si="23"/>
        <v>0</v>
      </c>
      <c r="BL39" s="52">
        <f t="shared" si="23"/>
        <v>0</v>
      </c>
      <c r="BM39" s="52">
        <f t="shared" si="23"/>
        <v>0</v>
      </c>
      <c r="BN39" s="52">
        <f t="shared" si="23"/>
        <v>0</v>
      </c>
      <c r="BO39" s="52">
        <f t="shared" si="23"/>
        <v>0</v>
      </c>
      <c r="BP39" s="53">
        <f t="shared" si="23"/>
        <v>0</v>
      </c>
      <c r="BQ39" s="53">
        <f t="shared" si="23"/>
        <v>0</v>
      </c>
      <c r="BR39" s="53">
        <f aca="true" t="shared" si="24" ref="BR39:BW39">BR40+BR41</f>
        <v>0</v>
      </c>
      <c r="BS39" s="53">
        <f t="shared" si="24"/>
        <v>0</v>
      </c>
      <c r="BT39" s="53">
        <f t="shared" si="24"/>
        <v>0</v>
      </c>
      <c r="BU39" s="53">
        <f t="shared" si="24"/>
        <v>0</v>
      </c>
      <c r="BV39" s="52">
        <f t="shared" si="24"/>
        <v>0</v>
      </c>
      <c r="BW39" s="52">
        <f t="shared" si="24"/>
        <v>0</v>
      </c>
      <c r="BX39" s="37"/>
      <c r="BY39" s="37"/>
      <c r="BZ39" s="37"/>
      <c r="CA39" s="38"/>
      <c r="CB39" s="38"/>
      <c r="CC39" s="38"/>
      <c r="CD39" s="38"/>
      <c r="CE39" s="38"/>
      <c r="CF39" s="38"/>
      <c r="CG39" s="27"/>
    </row>
    <row r="40" spans="1:85" ht="12.75">
      <c r="A40" s="43">
        <v>602021</v>
      </c>
      <c r="B40" s="54" t="s">
        <v>121</v>
      </c>
      <c r="C40" s="30">
        <f t="shared" si="6"/>
        <v>56604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>
        <v>56604</v>
      </c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56"/>
      <c r="BX40" s="37"/>
      <c r="BY40" s="37"/>
      <c r="BZ40" s="37"/>
      <c r="CA40" s="38"/>
      <c r="CB40" s="38"/>
      <c r="CC40" s="38"/>
      <c r="CD40" s="38"/>
      <c r="CE40" s="38"/>
      <c r="CF40" s="38"/>
      <c r="CG40" s="27"/>
    </row>
    <row r="41" spans="1:85" ht="12.75">
      <c r="A41" s="43">
        <v>602022</v>
      </c>
      <c r="B41" s="54" t="s">
        <v>122</v>
      </c>
      <c r="C41" s="30">
        <f t="shared" si="6"/>
        <v>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6"/>
      <c r="BW41" s="56"/>
      <c r="BX41" s="37"/>
      <c r="BY41" s="37"/>
      <c r="BZ41" s="37"/>
      <c r="CA41" s="38"/>
      <c r="CB41" s="38"/>
      <c r="CC41" s="38"/>
      <c r="CD41" s="38"/>
      <c r="CE41" s="38"/>
      <c r="CF41" s="38"/>
      <c r="CG41" s="27"/>
    </row>
    <row r="42" spans="1:85" ht="12.75">
      <c r="A42" s="33">
        <v>603</v>
      </c>
      <c r="B42" s="34" t="s">
        <v>123</v>
      </c>
      <c r="C42" s="35">
        <f t="shared" si="6"/>
        <v>0</v>
      </c>
      <c r="D42" s="36">
        <f>D43+D53+D62+D71+D72+D75+D78+D82+D83</f>
        <v>0</v>
      </c>
      <c r="E42" s="57">
        <f aca="true" t="shared" si="25" ref="E42:BQ42">E43+E53+E62+E71+E72+E75+E78+E82+E83</f>
        <v>0</v>
      </c>
      <c r="F42" s="57">
        <f t="shared" si="25"/>
        <v>0</v>
      </c>
      <c r="G42" s="57">
        <f t="shared" si="25"/>
        <v>0</v>
      </c>
      <c r="H42" s="57">
        <f t="shared" si="25"/>
        <v>0</v>
      </c>
      <c r="I42" s="57">
        <f t="shared" si="25"/>
        <v>0</v>
      </c>
      <c r="J42" s="57">
        <f t="shared" si="25"/>
        <v>0</v>
      </c>
      <c r="K42" s="57">
        <f t="shared" si="25"/>
        <v>0</v>
      </c>
      <c r="L42" s="57">
        <f t="shared" si="25"/>
        <v>0</v>
      </c>
      <c r="M42" s="57">
        <f t="shared" si="25"/>
        <v>0</v>
      </c>
      <c r="N42" s="57">
        <f t="shared" si="25"/>
        <v>0</v>
      </c>
      <c r="O42" s="57">
        <f t="shared" si="25"/>
        <v>0</v>
      </c>
      <c r="P42" s="57">
        <f t="shared" si="25"/>
        <v>0</v>
      </c>
      <c r="Q42" s="57">
        <f t="shared" si="25"/>
        <v>0</v>
      </c>
      <c r="R42" s="57">
        <f t="shared" si="25"/>
        <v>0</v>
      </c>
      <c r="S42" s="57">
        <f t="shared" si="25"/>
        <v>0</v>
      </c>
      <c r="T42" s="57">
        <f t="shared" si="25"/>
        <v>0</v>
      </c>
      <c r="U42" s="57">
        <f t="shared" si="25"/>
        <v>0</v>
      </c>
      <c r="V42" s="57">
        <f t="shared" si="25"/>
        <v>0</v>
      </c>
      <c r="W42" s="57">
        <f t="shared" si="25"/>
        <v>0</v>
      </c>
      <c r="X42" s="57">
        <f t="shared" si="25"/>
        <v>0</v>
      </c>
      <c r="Y42" s="57">
        <f t="shared" si="25"/>
        <v>0</v>
      </c>
      <c r="Z42" s="57">
        <f t="shared" si="25"/>
        <v>0</v>
      </c>
      <c r="AA42" s="57">
        <f t="shared" si="25"/>
        <v>0</v>
      </c>
      <c r="AB42" s="57">
        <f t="shared" si="25"/>
        <v>0</v>
      </c>
      <c r="AC42" s="57">
        <f t="shared" si="25"/>
        <v>0</v>
      </c>
      <c r="AD42" s="57">
        <f t="shared" si="25"/>
        <v>0</v>
      </c>
      <c r="AE42" s="57">
        <f t="shared" si="25"/>
        <v>0</v>
      </c>
      <c r="AF42" s="57">
        <f t="shared" si="25"/>
        <v>0</v>
      </c>
      <c r="AG42" s="57">
        <f>AG43+AG53+AG62+AG71+AG72+AG75+AG78+AG82+AG83</f>
        <v>0</v>
      </c>
      <c r="AH42" s="57">
        <f>AH43+AH53+AH62+AH71+AH72+AH75+AH78+AH82+AH83</f>
        <v>0</v>
      </c>
      <c r="AI42" s="57">
        <f>AI43+AI53+AI62+AI71+AI72+AI75+AI78+AI82+AI83</f>
        <v>0</v>
      </c>
      <c r="AJ42" s="57">
        <f t="shared" si="25"/>
        <v>0</v>
      </c>
      <c r="AK42" s="57">
        <f t="shared" si="25"/>
        <v>0</v>
      </c>
      <c r="AL42" s="57">
        <f t="shared" si="25"/>
        <v>0</v>
      </c>
      <c r="AM42" s="57">
        <f>AM43+AM53+AM62+AM71+AM72+AM75+AM78+AM82+AM83</f>
        <v>0</v>
      </c>
      <c r="AN42" s="57">
        <f t="shared" si="25"/>
        <v>0</v>
      </c>
      <c r="AO42" s="57">
        <f>AO43+AO53+AO62+AO71+AO72+AO75+AO78+AO82+AO83</f>
        <v>0</v>
      </c>
      <c r="AP42" s="57">
        <f>AP43+AP53+AP62+AP71+AP72+AP75+AP78+AP82+AP83</f>
        <v>0</v>
      </c>
      <c r="AQ42" s="57">
        <f>AQ43+AQ53+AQ62+AQ71+AQ72+AQ75+AQ78+AQ82+AQ83</f>
        <v>0</v>
      </c>
      <c r="AR42" s="57">
        <f t="shared" si="25"/>
        <v>0</v>
      </c>
      <c r="AS42" s="57">
        <f t="shared" si="25"/>
        <v>0</v>
      </c>
      <c r="AT42" s="57">
        <f t="shared" si="25"/>
        <v>0</v>
      </c>
      <c r="AU42" s="57">
        <f t="shared" si="25"/>
        <v>0</v>
      </c>
      <c r="AV42" s="57">
        <f t="shared" si="25"/>
        <v>0</v>
      </c>
      <c r="AW42" s="57">
        <f t="shared" si="25"/>
        <v>0</v>
      </c>
      <c r="AX42" s="57">
        <f t="shared" si="25"/>
        <v>0</v>
      </c>
      <c r="AY42" s="57">
        <f t="shared" si="25"/>
        <v>0</v>
      </c>
      <c r="AZ42" s="57">
        <f t="shared" si="25"/>
        <v>0</v>
      </c>
      <c r="BA42" s="57">
        <f t="shared" si="25"/>
        <v>0</v>
      </c>
      <c r="BB42" s="57">
        <f t="shared" si="25"/>
        <v>0</v>
      </c>
      <c r="BC42" s="57">
        <f t="shared" si="25"/>
        <v>0</v>
      </c>
      <c r="BD42" s="57">
        <f>BD43+BD53+BD62+BD71+BD72+BD75+BD78+BD82+BD83</f>
        <v>0</v>
      </c>
      <c r="BE42" s="57">
        <f t="shared" si="25"/>
        <v>0</v>
      </c>
      <c r="BF42" s="57">
        <f t="shared" si="25"/>
        <v>0</v>
      </c>
      <c r="BG42" s="57">
        <f t="shared" si="25"/>
        <v>0</v>
      </c>
      <c r="BH42" s="57">
        <f t="shared" si="25"/>
        <v>0</v>
      </c>
      <c r="BI42" s="57">
        <f t="shared" si="25"/>
        <v>0</v>
      </c>
      <c r="BJ42" s="57">
        <f>BJ43+BJ53+BJ62+BJ71+BJ72+BJ75+BJ78+BJ82+BJ83</f>
        <v>0</v>
      </c>
      <c r="BK42" s="57">
        <f t="shared" si="25"/>
        <v>0</v>
      </c>
      <c r="BL42" s="57">
        <f t="shared" si="25"/>
        <v>0</v>
      </c>
      <c r="BM42" s="57">
        <f t="shared" si="25"/>
        <v>0</v>
      </c>
      <c r="BN42" s="57">
        <f t="shared" si="25"/>
        <v>0</v>
      </c>
      <c r="BO42" s="57">
        <f t="shared" si="25"/>
        <v>0</v>
      </c>
      <c r="BP42" s="58">
        <f t="shared" si="25"/>
        <v>0</v>
      </c>
      <c r="BQ42" s="58">
        <f t="shared" si="25"/>
        <v>0</v>
      </c>
      <c r="BR42" s="58">
        <f aca="true" t="shared" si="26" ref="BR42:BW42">BR43+BR53+BR62+BR71+BR72+BR75+BR78+BR82+BR83</f>
        <v>0</v>
      </c>
      <c r="BS42" s="58">
        <f t="shared" si="26"/>
        <v>0</v>
      </c>
      <c r="BT42" s="58">
        <f t="shared" si="26"/>
        <v>0</v>
      </c>
      <c r="BU42" s="58">
        <f t="shared" si="26"/>
        <v>0</v>
      </c>
      <c r="BV42" s="57">
        <f t="shared" si="26"/>
        <v>0</v>
      </c>
      <c r="BW42" s="57">
        <f t="shared" si="26"/>
        <v>0</v>
      </c>
      <c r="BX42" s="37"/>
      <c r="BY42" s="37"/>
      <c r="BZ42" s="37"/>
      <c r="CA42" s="38"/>
      <c r="CB42" s="38"/>
      <c r="CC42" s="38"/>
      <c r="CD42" s="38"/>
      <c r="CE42" s="38"/>
      <c r="CF42" s="38"/>
      <c r="CG42" s="27"/>
    </row>
    <row r="43" spans="1:85" ht="12.75">
      <c r="A43" s="39">
        <v>60301</v>
      </c>
      <c r="B43" s="40" t="s">
        <v>124</v>
      </c>
      <c r="C43" s="41">
        <f t="shared" si="6"/>
        <v>0</v>
      </c>
      <c r="D43" s="51">
        <f>D44+D45+D46+D47+D48+D49+D50+D51+D52</f>
        <v>0</v>
      </c>
      <c r="E43" s="52">
        <f aca="true" t="shared" si="27" ref="E43:BQ43">E44+E45+E46+E47+E48+E49+E50+E51+E52</f>
        <v>0</v>
      </c>
      <c r="F43" s="52">
        <f t="shared" si="27"/>
        <v>0</v>
      </c>
      <c r="G43" s="52">
        <f t="shared" si="27"/>
        <v>0</v>
      </c>
      <c r="H43" s="52">
        <f t="shared" si="27"/>
        <v>0</v>
      </c>
      <c r="I43" s="52">
        <f t="shared" si="27"/>
        <v>0</v>
      </c>
      <c r="J43" s="52">
        <f t="shared" si="27"/>
        <v>0</v>
      </c>
      <c r="K43" s="52">
        <f t="shared" si="27"/>
        <v>0</v>
      </c>
      <c r="L43" s="52">
        <f t="shared" si="27"/>
        <v>0</v>
      </c>
      <c r="M43" s="52">
        <f t="shared" si="27"/>
        <v>0</v>
      </c>
      <c r="N43" s="52">
        <f t="shared" si="27"/>
        <v>0</v>
      </c>
      <c r="O43" s="52">
        <f t="shared" si="27"/>
        <v>0</v>
      </c>
      <c r="P43" s="52">
        <f t="shared" si="27"/>
        <v>0</v>
      </c>
      <c r="Q43" s="52">
        <f t="shared" si="27"/>
        <v>0</v>
      </c>
      <c r="R43" s="52">
        <f t="shared" si="27"/>
        <v>0</v>
      </c>
      <c r="S43" s="52">
        <f t="shared" si="27"/>
        <v>0</v>
      </c>
      <c r="T43" s="52">
        <f t="shared" si="27"/>
        <v>0</v>
      </c>
      <c r="U43" s="52">
        <f t="shared" si="27"/>
        <v>0</v>
      </c>
      <c r="V43" s="52">
        <f t="shared" si="27"/>
        <v>0</v>
      </c>
      <c r="W43" s="52">
        <f t="shared" si="27"/>
        <v>0</v>
      </c>
      <c r="X43" s="52">
        <f t="shared" si="27"/>
        <v>0</v>
      </c>
      <c r="Y43" s="52">
        <f t="shared" si="27"/>
        <v>0</v>
      </c>
      <c r="Z43" s="52">
        <f t="shared" si="27"/>
        <v>0</v>
      </c>
      <c r="AA43" s="52">
        <f t="shared" si="27"/>
        <v>0</v>
      </c>
      <c r="AB43" s="52">
        <f t="shared" si="27"/>
        <v>0</v>
      </c>
      <c r="AC43" s="52">
        <f t="shared" si="27"/>
        <v>0</v>
      </c>
      <c r="AD43" s="52">
        <f t="shared" si="27"/>
        <v>0</v>
      </c>
      <c r="AE43" s="52">
        <f t="shared" si="27"/>
        <v>0</v>
      </c>
      <c r="AF43" s="52">
        <f t="shared" si="27"/>
        <v>0</v>
      </c>
      <c r="AG43" s="52">
        <f>AG44+AG45+AG46+AG47+AG48+AG49+AG50+AG51+AG52</f>
        <v>0</v>
      </c>
      <c r="AH43" s="52">
        <f>AH44+AH45+AH46+AH47+AH48+AH49+AH50+AH51+AH52</f>
        <v>0</v>
      </c>
      <c r="AI43" s="52">
        <f>AI44+AI45+AI46+AI47+AI48+AI49+AI50+AI51+AI52</f>
        <v>0</v>
      </c>
      <c r="AJ43" s="52">
        <f t="shared" si="27"/>
        <v>0</v>
      </c>
      <c r="AK43" s="52">
        <f t="shared" si="27"/>
        <v>0</v>
      </c>
      <c r="AL43" s="52">
        <f t="shared" si="27"/>
        <v>0</v>
      </c>
      <c r="AM43" s="52">
        <f>AM44+AM45+AM46+AM47+AM48+AM49+AM50+AM51+AM52</f>
        <v>0</v>
      </c>
      <c r="AN43" s="52">
        <f t="shared" si="27"/>
        <v>0</v>
      </c>
      <c r="AO43" s="52">
        <f>AO44+AO45+AO46+AO47+AO48+AO49+AO50+AO51+AO52</f>
        <v>0</v>
      </c>
      <c r="AP43" s="52">
        <f>AP44+AP45+AP46+AP47+AP48+AP49+AP50+AP51+AP52</f>
        <v>0</v>
      </c>
      <c r="AQ43" s="52">
        <f>AQ44+AQ45+AQ46+AQ47+AQ48+AQ49+AQ50+AQ51+AQ52</f>
        <v>0</v>
      </c>
      <c r="AR43" s="52">
        <f t="shared" si="27"/>
        <v>0</v>
      </c>
      <c r="AS43" s="52">
        <f t="shared" si="27"/>
        <v>0</v>
      </c>
      <c r="AT43" s="52">
        <f t="shared" si="27"/>
        <v>0</v>
      </c>
      <c r="AU43" s="52">
        <f t="shared" si="27"/>
        <v>0</v>
      </c>
      <c r="AV43" s="52">
        <f t="shared" si="27"/>
        <v>0</v>
      </c>
      <c r="AW43" s="52">
        <f t="shared" si="27"/>
        <v>0</v>
      </c>
      <c r="AX43" s="52">
        <f t="shared" si="27"/>
        <v>0</v>
      </c>
      <c r="AY43" s="52">
        <f t="shared" si="27"/>
        <v>0</v>
      </c>
      <c r="AZ43" s="52">
        <f t="shared" si="27"/>
        <v>0</v>
      </c>
      <c r="BA43" s="52">
        <f t="shared" si="27"/>
        <v>0</v>
      </c>
      <c r="BB43" s="52">
        <f t="shared" si="27"/>
        <v>0</v>
      </c>
      <c r="BC43" s="52">
        <f t="shared" si="27"/>
        <v>0</v>
      </c>
      <c r="BD43" s="52">
        <f>BD44+BD45+BD46+BD47+BD48+BD49+BD50+BD51+BD52</f>
        <v>0</v>
      </c>
      <c r="BE43" s="52">
        <f t="shared" si="27"/>
        <v>0</v>
      </c>
      <c r="BF43" s="52">
        <f t="shared" si="27"/>
        <v>0</v>
      </c>
      <c r="BG43" s="52">
        <f t="shared" si="27"/>
        <v>0</v>
      </c>
      <c r="BH43" s="52">
        <f t="shared" si="27"/>
        <v>0</v>
      </c>
      <c r="BI43" s="52">
        <f t="shared" si="27"/>
        <v>0</v>
      </c>
      <c r="BJ43" s="52">
        <f>BJ44+BJ45+BJ46+BJ47+BJ48+BJ49+BJ50+BJ51+BJ52</f>
        <v>0</v>
      </c>
      <c r="BK43" s="52">
        <f t="shared" si="27"/>
        <v>0</v>
      </c>
      <c r="BL43" s="52">
        <f t="shared" si="27"/>
        <v>0</v>
      </c>
      <c r="BM43" s="52">
        <f t="shared" si="27"/>
        <v>0</v>
      </c>
      <c r="BN43" s="52">
        <f t="shared" si="27"/>
        <v>0</v>
      </c>
      <c r="BO43" s="52">
        <f t="shared" si="27"/>
        <v>0</v>
      </c>
      <c r="BP43" s="53">
        <f t="shared" si="27"/>
        <v>0</v>
      </c>
      <c r="BQ43" s="53">
        <f t="shared" si="27"/>
        <v>0</v>
      </c>
      <c r="BR43" s="53">
        <f aca="true" t="shared" si="28" ref="BR43:BW43">BR44+BR45+BR46+BR47+BR48+BR49+BR50+BR51+BR52</f>
        <v>0</v>
      </c>
      <c r="BS43" s="53">
        <f t="shared" si="28"/>
        <v>0</v>
      </c>
      <c r="BT43" s="53">
        <f t="shared" si="28"/>
        <v>0</v>
      </c>
      <c r="BU43" s="53">
        <f t="shared" si="28"/>
        <v>0</v>
      </c>
      <c r="BV43" s="52">
        <f t="shared" si="28"/>
        <v>0</v>
      </c>
      <c r="BW43" s="52">
        <f t="shared" si="28"/>
        <v>0</v>
      </c>
      <c r="BX43" s="37"/>
      <c r="BY43" s="37"/>
      <c r="BZ43" s="37"/>
      <c r="CA43" s="38"/>
      <c r="CB43" s="38"/>
      <c r="CC43" s="38"/>
      <c r="CD43" s="38"/>
      <c r="CE43" s="38"/>
      <c r="CF43" s="38"/>
      <c r="CG43" s="27"/>
    </row>
    <row r="44" spans="1:85" ht="12.75">
      <c r="A44" s="43">
        <v>603011</v>
      </c>
      <c r="B44" s="54" t="s">
        <v>125</v>
      </c>
      <c r="C44" s="30">
        <f t="shared" si="6"/>
        <v>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6"/>
      <c r="BW44" s="56"/>
      <c r="BX44" s="37"/>
      <c r="BY44" s="37"/>
      <c r="BZ44" s="37"/>
      <c r="CA44" s="38"/>
      <c r="CB44" s="38"/>
      <c r="CC44" s="38"/>
      <c r="CD44" s="38"/>
      <c r="CE44" s="38"/>
      <c r="CF44" s="38"/>
      <c r="CG44" s="27"/>
    </row>
    <row r="45" spans="1:85" ht="12.75">
      <c r="A45" s="43">
        <v>603012</v>
      </c>
      <c r="B45" s="54" t="s">
        <v>126</v>
      </c>
      <c r="C45" s="30">
        <f t="shared" si="6"/>
        <v>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6"/>
      <c r="BW45" s="56"/>
      <c r="BX45" s="37"/>
      <c r="BY45" s="37"/>
      <c r="BZ45" s="37"/>
      <c r="CA45" s="38"/>
      <c r="CB45" s="38"/>
      <c r="CC45" s="38"/>
      <c r="CD45" s="38"/>
      <c r="CE45" s="38"/>
      <c r="CF45" s="38"/>
      <c r="CG45" s="27"/>
    </row>
    <row r="46" spans="1:85" ht="12.75">
      <c r="A46" s="43">
        <v>603013</v>
      </c>
      <c r="B46" s="54" t="s">
        <v>127</v>
      </c>
      <c r="C46" s="30">
        <f t="shared" si="6"/>
        <v>0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6"/>
      <c r="BW46" s="56"/>
      <c r="BX46" s="37"/>
      <c r="BY46" s="37"/>
      <c r="BZ46" s="37"/>
      <c r="CA46" s="38"/>
      <c r="CB46" s="38"/>
      <c r="CC46" s="38"/>
      <c r="CD46" s="38"/>
      <c r="CE46" s="38"/>
      <c r="CF46" s="38"/>
      <c r="CG46" s="27"/>
    </row>
    <row r="47" spans="1:85" ht="12.75">
      <c r="A47" s="43">
        <v>603014</v>
      </c>
      <c r="B47" s="54" t="s">
        <v>128</v>
      </c>
      <c r="C47" s="30">
        <f t="shared" si="6"/>
        <v>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6"/>
      <c r="BW47" s="56"/>
      <c r="BX47" s="37"/>
      <c r="BY47" s="37"/>
      <c r="BZ47" s="37"/>
      <c r="CA47" s="38"/>
      <c r="CB47" s="38"/>
      <c r="CC47" s="38"/>
      <c r="CD47" s="38"/>
      <c r="CE47" s="38"/>
      <c r="CF47" s="38"/>
      <c r="CG47" s="27"/>
    </row>
    <row r="48" spans="1:85" ht="12.75">
      <c r="A48" s="43">
        <v>603015</v>
      </c>
      <c r="B48" s="54" t="s">
        <v>129</v>
      </c>
      <c r="C48" s="30">
        <f t="shared" si="6"/>
        <v>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6"/>
      <c r="BW48" s="56"/>
      <c r="BX48" s="37"/>
      <c r="BY48" s="37"/>
      <c r="BZ48" s="37"/>
      <c r="CA48" s="38"/>
      <c r="CB48" s="38"/>
      <c r="CC48" s="38"/>
      <c r="CD48" s="38"/>
      <c r="CE48" s="38"/>
      <c r="CF48" s="38"/>
      <c r="CG48" s="27"/>
    </row>
    <row r="49" spans="1:85" ht="12.75">
      <c r="A49" s="43">
        <v>603016</v>
      </c>
      <c r="B49" s="54" t="s">
        <v>130</v>
      </c>
      <c r="C49" s="30">
        <f t="shared" si="6"/>
        <v>0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6"/>
      <c r="BW49" s="56"/>
      <c r="BX49" s="37"/>
      <c r="BY49" s="37"/>
      <c r="BZ49" s="37"/>
      <c r="CA49" s="38"/>
      <c r="CB49" s="38"/>
      <c r="CC49" s="38"/>
      <c r="CD49" s="38"/>
      <c r="CE49" s="38"/>
      <c r="CF49" s="38"/>
      <c r="CG49" s="27"/>
    </row>
    <row r="50" spans="1:85" ht="12.75">
      <c r="A50" s="43">
        <v>603017</v>
      </c>
      <c r="B50" s="54" t="s">
        <v>131</v>
      </c>
      <c r="C50" s="30">
        <f t="shared" si="6"/>
        <v>0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6"/>
      <c r="BW50" s="56"/>
      <c r="BX50" s="37"/>
      <c r="BY50" s="37"/>
      <c r="BZ50" s="37"/>
      <c r="CA50" s="38"/>
      <c r="CB50" s="38"/>
      <c r="CC50" s="38"/>
      <c r="CD50" s="38"/>
      <c r="CE50" s="38"/>
      <c r="CF50" s="38"/>
      <c r="CG50" s="27"/>
    </row>
    <row r="51" spans="1:85" ht="12.75">
      <c r="A51" s="43">
        <v>603018</v>
      </c>
      <c r="B51" s="54" t="s">
        <v>132</v>
      </c>
      <c r="C51" s="30">
        <f t="shared" si="6"/>
        <v>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6"/>
      <c r="BW51" s="56"/>
      <c r="BX51" s="37"/>
      <c r="BY51" s="37"/>
      <c r="BZ51" s="37"/>
      <c r="CA51" s="38"/>
      <c r="CB51" s="38"/>
      <c r="CC51" s="38"/>
      <c r="CD51" s="38"/>
      <c r="CE51" s="38"/>
      <c r="CF51" s="38"/>
      <c r="CG51" s="27"/>
    </row>
    <row r="52" spans="1:85" ht="12.75">
      <c r="A52" s="43">
        <v>603019</v>
      </c>
      <c r="B52" s="54" t="s">
        <v>133</v>
      </c>
      <c r="C52" s="30">
        <f t="shared" si="6"/>
        <v>0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6"/>
      <c r="BW52" s="56"/>
      <c r="BX52" s="37"/>
      <c r="BY52" s="37"/>
      <c r="BZ52" s="37"/>
      <c r="CA52" s="38"/>
      <c r="CB52" s="38"/>
      <c r="CC52" s="38"/>
      <c r="CD52" s="38"/>
      <c r="CE52" s="38"/>
      <c r="CF52" s="38"/>
      <c r="CG52" s="27"/>
    </row>
    <row r="53" spans="1:85" ht="12.75">
      <c r="A53" s="39">
        <v>60302</v>
      </c>
      <c r="B53" s="40" t="s">
        <v>134</v>
      </c>
      <c r="C53" s="41">
        <f t="shared" si="6"/>
        <v>0</v>
      </c>
      <c r="D53" s="51">
        <f>D54+D55+D56+D57+D58+D59+D60+D61</f>
        <v>0</v>
      </c>
      <c r="E53" s="52">
        <f aca="true" t="shared" si="29" ref="E53:BQ53">E54+E55+E56+E57+E58+E59+E60+E61</f>
        <v>0</v>
      </c>
      <c r="F53" s="52">
        <f t="shared" si="29"/>
        <v>0</v>
      </c>
      <c r="G53" s="52">
        <f t="shared" si="29"/>
        <v>0</v>
      </c>
      <c r="H53" s="52">
        <f t="shared" si="29"/>
        <v>0</v>
      </c>
      <c r="I53" s="52">
        <f t="shared" si="29"/>
        <v>0</v>
      </c>
      <c r="J53" s="52">
        <f t="shared" si="29"/>
        <v>0</v>
      </c>
      <c r="K53" s="52">
        <f t="shared" si="29"/>
        <v>0</v>
      </c>
      <c r="L53" s="52">
        <f t="shared" si="29"/>
        <v>0</v>
      </c>
      <c r="M53" s="52">
        <f t="shared" si="29"/>
        <v>0</v>
      </c>
      <c r="N53" s="52">
        <f t="shared" si="29"/>
        <v>0</v>
      </c>
      <c r="O53" s="52">
        <f t="shared" si="29"/>
        <v>0</v>
      </c>
      <c r="P53" s="52">
        <f t="shared" si="29"/>
        <v>0</v>
      </c>
      <c r="Q53" s="52">
        <f t="shared" si="29"/>
        <v>0</v>
      </c>
      <c r="R53" s="52">
        <f t="shared" si="29"/>
        <v>0</v>
      </c>
      <c r="S53" s="52">
        <f t="shared" si="29"/>
        <v>0</v>
      </c>
      <c r="T53" s="52">
        <f t="shared" si="29"/>
        <v>0</v>
      </c>
      <c r="U53" s="52">
        <f t="shared" si="29"/>
        <v>0</v>
      </c>
      <c r="V53" s="52">
        <f t="shared" si="29"/>
        <v>0</v>
      </c>
      <c r="W53" s="52">
        <f t="shared" si="29"/>
        <v>0</v>
      </c>
      <c r="X53" s="52">
        <f t="shared" si="29"/>
        <v>0</v>
      </c>
      <c r="Y53" s="52">
        <f t="shared" si="29"/>
        <v>0</v>
      </c>
      <c r="Z53" s="52">
        <f t="shared" si="29"/>
        <v>0</v>
      </c>
      <c r="AA53" s="52">
        <f t="shared" si="29"/>
        <v>0</v>
      </c>
      <c r="AB53" s="52">
        <f t="shared" si="29"/>
        <v>0</v>
      </c>
      <c r="AC53" s="52">
        <f t="shared" si="29"/>
        <v>0</v>
      </c>
      <c r="AD53" s="52">
        <f t="shared" si="29"/>
        <v>0</v>
      </c>
      <c r="AE53" s="52">
        <f t="shared" si="29"/>
        <v>0</v>
      </c>
      <c r="AF53" s="52">
        <f t="shared" si="29"/>
        <v>0</v>
      </c>
      <c r="AG53" s="52">
        <f>AG54+AG55+AG56+AG57+AG58+AG59+AG60+AG61</f>
        <v>0</v>
      </c>
      <c r="AH53" s="52">
        <f>AH54+AH55+AH56+AH57+AH58+AH59+AH60+AH61</f>
        <v>0</v>
      </c>
      <c r="AI53" s="52">
        <f>AI54+AI55+AI56+AI57+AI58+AI59+AI60+AI61</f>
        <v>0</v>
      </c>
      <c r="AJ53" s="52">
        <f t="shared" si="29"/>
        <v>0</v>
      </c>
      <c r="AK53" s="52">
        <f t="shared" si="29"/>
        <v>0</v>
      </c>
      <c r="AL53" s="52">
        <f t="shared" si="29"/>
        <v>0</v>
      </c>
      <c r="AM53" s="52">
        <f>AM54+AM55+AM56+AM57+AM58+AM59+AM60+AM61</f>
        <v>0</v>
      </c>
      <c r="AN53" s="52">
        <f t="shared" si="29"/>
        <v>0</v>
      </c>
      <c r="AO53" s="52">
        <f>AO54+AO55+AO56+AO57+AO58+AO59+AO60+AO61</f>
        <v>0</v>
      </c>
      <c r="AP53" s="52">
        <f>AP54+AP55+AP56+AP57+AP58+AP59+AP60+AP61</f>
        <v>0</v>
      </c>
      <c r="AQ53" s="52">
        <f>AQ54+AQ55+AQ56+AQ57+AQ58+AQ59+AQ60+AQ61</f>
        <v>0</v>
      </c>
      <c r="AR53" s="52">
        <f t="shared" si="29"/>
        <v>0</v>
      </c>
      <c r="AS53" s="52">
        <f t="shared" si="29"/>
        <v>0</v>
      </c>
      <c r="AT53" s="52">
        <f t="shared" si="29"/>
        <v>0</v>
      </c>
      <c r="AU53" s="52">
        <f t="shared" si="29"/>
        <v>0</v>
      </c>
      <c r="AV53" s="52">
        <f t="shared" si="29"/>
        <v>0</v>
      </c>
      <c r="AW53" s="52">
        <f t="shared" si="29"/>
        <v>0</v>
      </c>
      <c r="AX53" s="52">
        <f t="shared" si="29"/>
        <v>0</v>
      </c>
      <c r="AY53" s="52">
        <f t="shared" si="29"/>
        <v>0</v>
      </c>
      <c r="AZ53" s="52">
        <f t="shared" si="29"/>
        <v>0</v>
      </c>
      <c r="BA53" s="52">
        <f t="shared" si="29"/>
        <v>0</v>
      </c>
      <c r="BB53" s="52">
        <f t="shared" si="29"/>
        <v>0</v>
      </c>
      <c r="BC53" s="52">
        <f t="shared" si="29"/>
        <v>0</v>
      </c>
      <c r="BD53" s="52">
        <f>BD54+BD55+BD56+BD57+BD58+BD59+BD60+BD61</f>
        <v>0</v>
      </c>
      <c r="BE53" s="52">
        <f t="shared" si="29"/>
        <v>0</v>
      </c>
      <c r="BF53" s="52">
        <f t="shared" si="29"/>
        <v>0</v>
      </c>
      <c r="BG53" s="52">
        <f t="shared" si="29"/>
        <v>0</v>
      </c>
      <c r="BH53" s="52">
        <f t="shared" si="29"/>
        <v>0</v>
      </c>
      <c r="BI53" s="52">
        <f t="shared" si="29"/>
        <v>0</v>
      </c>
      <c r="BJ53" s="52">
        <f>BJ54+BJ55+BJ56+BJ57+BJ58+BJ59+BJ60+BJ61</f>
        <v>0</v>
      </c>
      <c r="BK53" s="52">
        <f t="shared" si="29"/>
        <v>0</v>
      </c>
      <c r="BL53" s="52">
        <f t="shared" si="29"/>
        <v>0</v>
      </c>
      <c r="BM53" s="52">
        <f t="shared" si="29"/>
        <v>0</v>
      </c>
      <c r="BN53" s="52">
        <f t="shared" si="29"/>
        <v>0</v>
      </c>
      <c r="BO53" s="52">
        <f t="shared" si="29"/>
        <v>0</v>
      </c>
      <c r="BP53" s="53">
        <f t="shared" si="29"/>
        <v>0</v>
      </c>
      <c r="BQ53" s="53">
        <f t="shared" si="29"/>
        <v>0</v>
      </c>
      <c r="BR53" s="53">
        <f aca="true" t="shared" si="30" ref="BR53:BW53">BR54+BR55+BR56+BR57+BR58+BR59+BR60+BR61</f>
        <v>0</v>
      </c>
      <c r="BS53" s="53">
        <f t="shared" si="30"/>
        <v>0</v>
      </c>
      <c r="BT53" s="53">
        <f t="shared" si="30"/>
        <v>0</v>
      </c>
      <c r="BU53" s="53">
        <f t="shared" si="30"/>
        <v>0</v>
      </c>
      <c r="BV53" s="52">
        <f t="shared" si="30"/>
        <v>0</v>
      </c>
      <c r="BW53" s="52">
        <f t="shared" si="30"/>
        <v>0</v>
      </c>
      <c r="BX53" s="37"/>
      <c r="BY53" s="37"/>
      <c r="BZ53" s="37"/>
      <c r="CA53" s="38"/>
      <c r="CB53" s="38"/>
      <c r="CC53" s="38"/>
      <c r="CD53" s="38"/>
      <c r="CE53" s="38"/>
      <c r="CF53" s="38"/>
      <c r="CG53" s="27"/>
    </row>
    <row r="54" spans="1:85" ht="12.75">
      <c r="A54" s="43">
        <v>603021</v>
      </c>
      <c r="B54" s="54" t="s">
        <v>125</v>
      </c>
      <c r="C54" s="30">
        <f t="shared" si="6"/>
        <v>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6"/>
      <c r="BW54" s="56"/>
      <c r="BX54" s="37"/>
      <c r="BY54" s="37"/>
      <c r="BZ54" s="37"/>
      <c r="CA54" s="38"/>
      <c r="CB54" s="38"/>
      <c r="CC54" s="38"/>
      <c r="CD54" s="38"/>
      <c r="CE54" s="38"/>
      <c r="CF54" s="38"/>
      <c r="CG54" s="27"/>
    </row>
    <row r="55" spans="1:85" ht="12.75">
      <c r="A55" s="43">
        <v>603022</v>
      </c>
      <c r="B55" s="54" t="s">
        <v>126</v>
      </c>
      <c r="C55" s="30">
        <f t="shared" si="6"/>
        <v>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37"/>
      <c r="BY55" s="37"/>
      <c r="BZ55" s="37"/>
      <c r="CA55" s="38"/>
      <c r="CB55" s="38"/>
      <c r="CC55" s="38"/>
      <c r="CD55" s="38"/>
      <c r="CE55" s="38"/>
      <c r="CF55" s="38"/>
      <c r="CG55" s="27"/>
    </row>
    <row r="56" spans="1:85" ht="12.75">
      <c r="A56" s="43">
        <v>603023</v>
      </c>
      <c r="B56" s="54" t="s">
        <v>127</v>
      </c>
      <c r="C56" s="30">
        <f t="shared" si="6"/>
        <v>0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6"/>
      <c r="BW56" s="56"/>
      <c r="BX56" s="37"/>
      <c r="BY56" s="37"/>
      <c r="BZ56" s="37"/>
      <c r="CA56" s="38"/>
      <c r="CB56" s="38"/>
      <c r="CC56" s="38"/>
      <c r="CD56" s="38"/>
      <c r="CE56" s="38"/>
      <c r="CF56" s="38"/>
      <c r="CG56" s="27"/>
    </row>
    <row r="57" spans="1:85" ht="12.75">
      <c r="A57" s="43">
        <v>603024</v>
      </c>
      <c r="B57" s="54" t="s">
        <v>128</v>
      </c>
      <c r="C57" s="30">
        <f t="shared" si="6"/>
        <v>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6"/>
      <c r="BW57" s="56"/>
      <c r="BX57" s="37"/>
      <c r="BY57" s="37"/>
      <c r="BZ57" s="37"/>
      <c r="CA57" s="38"/>
      <c r="CB57" s="38"/>
      <c r="CC57" s="38"/>
      <c r="CD57" s="38"/>
      <c r="CE57" s="38"/>
      <c r="CF57" s="38"/>
      <c r="CG57" s="27"/>
    </row>
    <row r="58" spans="1:85" ht="12.75">
      <c r="A58" s="43">
        <v>603025</v>
      </c>
      <c r="B58" s="54" t="s">
        <v>135</v>
      </c>
      <c r="C58" s="30">
        <f t="shared" si="6"/>
        <v>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6"/>
      <c r="BW58" s="56"/>
      <c r="BX58" s="37"/>
      <c r="BY58" s="37"/>
      <c r="BZ58" s="37"/>
      <c r="CA58" s="38"/>
      <c r="CB58" s="38"/>
      <c r="CC58" s="38"/>
      <c r="CD58" s="38"/>
      <c r="CE58" s="38"/>
      <c r="CF58" s="38"/>
      <c r="CG58" s="27"/>
    </row>
    <row r="59" spans="1:85" ht="12.75">
      <c r="A59" s="43">
        <v>603026</v>
      </c>
      <c r="B59" s="54" t="s">
        <v>130</v>
      </c>
      <c r="C59" s="30">
        <f t="shared" si="6"/>
        <v>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56"/>
      <c r="BX59" s="37"/>
      <c r="BY59" s="37"/>
      <c r="BZ59" s="37"/>
      <c r="CA59" s="38"/>
      <c r="CB59" s="38"/>
      <c r="CC59" s="38"/>
      <c r="CD59" s="38"/>
      <c r="CE59" s="38"/>
      <c r="CF59" s="38"/>
      <c r="CG59" s="27"/>
    </row>
    <row r="60" spans="1:85" ht="12.75">
      <c r="A60" s="43">
        <v>603027</v>
      </c>
      <c r="B60" s="54" t="s">
        <v>131</v>
      </c>
      <c r="C60" s="30">
        <f t="shared" si="6"/>
        <v>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6"/>
      <c r="BW60" s="56"/>
      <c r="BX60" s="37"/>
      <c r="BY60" s="37"/>
      <c r="BZ60" s="37"/>
      <c r="CA60" s="38"/>
      <c r="CB60" s="38"/>
      <c r="CC60" s="38"/>
      <c r="CD60" s="38"/>
      <c r="CE60" s="38"/>
      <c r="CF60" s="38"/>
      <c r="CG60" s="27"/>
    </row>
    <row r="61" spans="1:85" ht="12.75">
      <c r="A61" s="43">
        <v>603029</v>
      </c>
      <c r="B61" s="54" t="s">
        <v>133</v>
      </c>
      <c r="C61" s="30">
        <f t="shared" si="6"/>
        <v>0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6"/>
      <c r="BW61" s="56"/>
      <c r="BX61" s="37"/>
      <c r="BY61" s="37"/>
      <c r="BZ61" s="37"/>
      <c r="CA61" s="38"/>
      <c r="CB61" s="38"/>
      <c r="CC61" s="38"/>
      <c r="CD61" s="38"/>
      <c r="CE61" s="38"/>
      <c r="CF61" s="38"/>
      <c r="CG61" s="27"/>
    </row>
    <row r="62" spans="1:85" ht="12.75">
      <c r="A62" s="39">
        <v>60303</v>
      </c>
      <c r="B62" s="40" t="s">
        <v>136</v>
      </c>
      <c r="C62" s="41">
        <f t="shared" si="6"/>
        <v>0</v>
      </c>
      <c r="D62" s="51">
        <f>D63+D64+D65+D66+D67+D68+D69+D70</f>
        <v>0</v>
      </c>
      <c r="E62" s="52">
        <f aca="true" t="shared" si="31" ref="E62:BQ62">E63+E64+E65+E66+E67+E68+E69+E70</f>
        <v>0</v>
      </c>
      <c r="F62" s="52">
        <f t="shared" si="31"/>
        <v>0</v>
      </c>
      <c r="G62" s="52">
        <f t="shared" si="31"/>
        <v>0</v>
      </c>
      <c r="H62" s="52">
        <f t="shared" si="31"/>
        <v>0</v>
      </c>
      <c r="I62" s="52">
        <f t="shared" si="31"/>
        <v>0</v>
      </c>
      <c r="J62" s="52">
        <f t="shared" si="31"/>
        <v>0</v>
      </c>
      <c r="K62" s="52">
        <f t="shared" si="31"/>
        <v>0</v>
      </c>
      <c r="L62" s="52">
        <f t="shared" si="31"/>
        <v>0</v>
      </c>
      <c r="M62" s="52">
        <f t="shared" si="31"/>
        <v>0</v>
      </c>
      <c r="N62" s="52">
        <f t="shared" si="31"/>
        <v>0</v>
      </c>
      <c r="O62" s="52">
        <f t="shared" si="31"/>
        <v>0</v>
      </c>
      <c r="P62" s="52">
        <f t="shared" si="31"/>
        <v>0</v>
      </c>
      <c r="Q62" s="52">
        <f t="shared" si="31"/>
        <v>0</v>
      </c>
      <c r="R62" s="52">
        <f t="shared" si="31"/>
        <v>0</v>
      </c>
      <c r="S62" s="52">
        <f t="shared" si="31"/>
        <v>0</v>
      </c>
      <c r="T62" s="52">
        <f t="shared" si="31"/>
        <v>0</v>
      </c>
      <c r="U62" s="52">
        <f t="shared" si="31"/>
        <v>0</v>
      </c>
      <c r="V62" s="52">
        <f t="shared" si="31"/>
        <v>0</v>
      </c>
      <c r="W62" s="52">
        <f t="shared" si="31"/>
        <v>0</v>
      </c>
      <c r="X62" s="52">
        <f t="shared" si="31"/>
        <v>0</v>
      </c>
      <c r="Y62" s="52">
        <f t="shared" si="31"/>
        <v>0</v>
      </c>
      <c r="Z62" s="52">
        <f t="shared" si="31"/>
        <v>0</v>
      </c>
      <c r="AA62" s="52">
        <f t="shared" si="31"/>
        <v>0</v>
      </c>
      <c r="AB62" s="52">
        <f t="shared" si="31"/>
        <v>0</v>
      </c>
      <c r="AC62" s="52">
        <f t="shared" si="31"/>
        <v>0</v>
      </c>
      <c r="AD62" s="52">
        <f t="shared" si="31"/>
        <v>0</v>
      </c>
      <c r="AE62" s="52">
        <f t="shared" si="31"/>
        <v>0</v>
      </c>
      <c r="AF62" s="52">
        <f t="shared" si="31"/>
        <v>0</v>
      </c>
      <c r="AG62" s="52">
        <f>AG63+AG64+AG65+AG66+AG67+AG68+AG69+AG70</f>
        <v>0</v>
      </c>
      <c r="AH62" s="52">
        <f>AH63+AH64+AH65+AH66+AH67+AH68+AH69+AH70</f>
        <v>0</v>
      </c>
      <c r="AI62" s="52">
        <f>AI63+AI64+AI65+AI66+AI67+AI68+AI69+AI70</f>
        <v>0</v>
      </c>
      <c r="AJ62" s="52">
        <f t="shared" si="31"/>
        <v>0</v>
      </c>
      <c r="AK62" s="52">
        <f t="shared" si="31"/>
        <v>0</v>
      </c>
      <c r="AL62" s="52">
        <f t="shared" si="31"/>
        <v>0</v>
      </c>
      <c r="AM62" s="52">
        <f>AM63+AM64+AM65+AM66+AM67+AM68+AM69+AM70</f>
        <v>0</v>
      </c>
      <c r="AN62" s="52">
        <f t="shared" si="31"/>
        <v>0</v>
      </c>
      <c r="AO62" s="52">
        <f>AO63+AO64+AO65+AO66+AO67+AO68+AO69+AO70</f>
        <v>0</v>
      </c>
      <c r="AP62" s="52">
        <f>AP63+AP64+AP65+AP66+AP67+AP68+AP69+AP70</f>
        <v>0</v>
      </c>
      <c r="AQ62" s="52">
        <f>AQ63+AQ64+AQ65+AQ66+AQ67+AQ68+AQ69+AQ70</f>
        <v>0</v>
      </c>
      <c r="AR62" s="52">
        <f t="shared" si="31"/>
        <v>0</v>
      </c>
      <c r="AS62" s="52">
        <f t="shared" si="31"/>
        <v>0</v>
      </c>
      <c r="AT62" s="52">
        <f t="shared" si="31"/>
        <v>0</v>
      </c>
      <c r="AU62" s="52">
        <f t="shared" si="31"/>
        <v>0</v>
      </c>
      <c r="AV62" s="52">
        <f t="shared" si="31"/>
        <v>0</v>
      </c>
      <c r="AW62" s="52">
        <f t="shared" si="31"/>
        <v>0</v>
      </c>
      <c r="AX62" s="52">
        <f t="shared" si="31"/>
        <v>0</v>
      </c>
      <c r="AY62" s="52">
        <f t="shared" si="31"/>
        <v>0</v>
      </c>
      <c r="AZ62" s="52">
        <f t="shared" si="31"/>
        <v>0</v>
      </c>
      <c r="BA62" s="52">
        <f t="shared" si="31"/>
        <v>0</v>
      </c>
      <c r="BB62" s="52">
        <f t="shared" si="31"/>
        <v>0</v>
      </c>
      <c r="BC62" s="52">
        <f t="shared" si="31"/>
        <v>0</v>
      </c>
      <c r="BD62" s="52">
        <f>BD63+BD64+BD65+BD66+BD67+BD68+BD69+BD70</f>
        <v>0</v>
      </c>
      <c r="BE62" s="52">
        <f t="shared" si="31"/>
        <v>0</v>
      </c>
      <c r="BF62" s="52">
        <f t="shared" si="31"/>
        <v>0</v>
      </c>
      <c r="BG62" s="52">
        <f t="shared" si="31"/>
        <v>0</v>
      </c>
      <c r="BH62" s="52">
        <f t="shared" si="31"/>
        <v>0</v>
      </c>
      <c r="BI62" s="52">
        <f t="shared" si="31"/>
        <v>0</v>
      </c>
      <c r="BJ62" s="52">
        <f>BJ63+BJ64+BJ65+BJ66+BJ67+BJ68+BJ69+BJ70</f>
        <v>0</v>
      </c>
      <c r="BK62" s="52">
        <f t="shared" si="31"/>
        <v>0</v>
      </c>
      <c r="BL62" s="52">
        <f t="shared" si="31"/>
        <v>0</v>
      </c>
      <c r="BM62" s="52">
        <f t="shared" si="31"/>
        <v>0</v>
      </c>
      <c r="BN62" s="52">
        <f t="shared" si="31"/>
        <v>0</v>
      </c>
      <c r="BO62" s="52">
        <f t="shared" si="31"/>
        <v>0</v>
      </c>
      <c r="BP62" s="53">
        <f t="shared" si="31"/>
        <v>0</v>
      </c>
      <c r="BQ62" s="53">
        <f t="shared" si="31"/>
        <v>0</v>
      </c>
      <c r="BR62" s="53">
        <f aca="true" t="shared" si="32" ref="BR62:BW62">BR63+BR64+BR65+BR66+BR67+BR68+BR69+BR70</f>
        <v>0</v>
      </c>
      <c r="BS62" s="53">
        <f t="shared" si="32"/>
        <v>0</v>
      </c>
      <c r="BT62" s="53">
        <f t="shared" si="32"/>
        <v>0</v>
      </c>
      <c r="BU62" s="53">
        <f t="shared" si="32"/>
        <v>0</v>
      </c>
      <c r="BV62" s="52">
        <f t="shared" si="32"/>
        <v>0</v>
      </c>
      <c r="BW62" s="52">
        <f t="shared" si="32"/>
        <v>0</v>
      </c>
      <c r="BX62" s="37"/>
      <c r="BY62" s="37"/>
      <c r="BZ62" s="37"/>
      <c r="CA62" s="38"/>
      <c r="CB62" s="38"/>
      <c r="CC62" s="38"/>
      <c r="CD62" s="38"/>
      <c r="CE62" s="38"/>
      <c r="CF62" s="38"/>
      <c r="CG62" s="27"/>
    </row>
    <row r="63" spans="1:85" ht="12.75">
      <c r="A63" s="43">
        <v>603031</v>
      </c>
      <c r="B63" s="54" t="s">
        <v>137</v>
      </c>
      <c r="C63" s="30">
        <f t="shared" si="6"/>
        <v>0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37"/>
      <c r="BY63" s="37"/>
      <c r="BZ63" s="37"/>
      <c r="CA63" s="38"/>
      <c r="CB63" s="38"/>
      <c r="CC63" s="38"/>
      <c r="CD63" s="38"/>
      <c r="CE63" s="38"/>
      <c r="CF63" s="38"/>
      <c r="CG63" s="27"/>
    </row>
    <row r="64" spans="1:85" ht="12.75">
      <c r="A64" s="43">
        <v>603032</v>
      </c>
      <c r="B64" s="54" t="s">
        <v>126</v>
      </c>
      <c r="C64" s="30">
        <f t="shared" si="6"/>
        <v>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6"/>
      <c r="BW64" s="56"/>
      <c r="BX64" s="37"/>
      <c r="BY64" s="37"/>
      <c r="BZ64" s="37"/>
      <c r="CA64" s="38"/>
      <c r="CB64" s="38"/>
      <c r="CC64" s="38"/>
      <c r="CD64" s="38"/>
      <c r="CE64" s="38"/>
      <c r="CF64" s="38"/>
      <c r="CG64" s="27"/>
    </row>
    <row r="65" spans="1:85" ht="12.75">
      <c r="A65" s="43">
        <v>603033</v>
      </c>
      <c r="B65" s="54" t="s">
        <v>127</v>
      </c>
      <c r="C65" s="30">
        <f t="shared" si="6"/>
        <v>0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6"/>
      <c r="BW65" s="56"/>
      <c r="BX65" s="37"/>
      <c r="BY65" s="37"/>
      <c r="BZ65" s="37"/>
      <c r="CA65" s="38"/>
      <c r="CB65" s="38"/>
      <c r="CC65" s="38"/>
      <c r="CD65" s="38"/>
      <c r="CE65" s="38"/>
      <c r="CF65" s="38"/>
      <c r="CG65" s="27"/>
    </row>
    <row r="66" spans="1:85" ht="12.75">
      <c r="A66" s="43">
        <v>603034</v>
      </c>
      <c r="B66" s="54" t="s">
        <v>128</v>
      </c>
      <c r="C66" s="30">
        <f t="shared" si="6"/>
        <v>0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6"/>
      <c r="BW66" s="56"/>
      <c r="BX66" s="37"/>
      <c r="BY66" s="37"/>
      <c r="BZ66" s="37"/>
      <c r="CA66" s="38"/>
      <c r="CB66" s="38"/>
      <c r="CC66" s="38"/>
      <c r="CD66" s="38"/>
      <c r="CE66" s="38"/>
      <c r="CF66" s="38"/>
      <c r="CG66" s="27"/>
    </row>
    <row r="67" spans="1:85" ht="12.75">
      <c r="A67" s="43">
        <v>603035</v>
      </c>
      <c r="B67" s="54" t="s">
        <v>135</v>
      </c>
      <c r="C67" s="30">
        <f t="shared" si="6"/>
        <v>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56"/>
      <c r="BX67" s="37"/>
      <c r="BY67" s="37"/>
      <c r="BZ67" s="37"/>
      <c r="CA67" s="38"/>
      <c r="CB67" s="38"/>
      <c r="CC67" s="38"/>
      <c r="CD67" s="38"/>
      <c r="CE67" s="38"/>
      <c r="CF67" s="38"/>
      <c r="CG67" s="27"/>
    </row>
    <row r="68" spans="1:85" ht="12.75">
      <c r="A68" s="43">
        <v>603036</v>
      </c>
      <c r="B68" s="54" t="s">
        <v>130</v>
      </c>
      <c r="C68" s="30">
        <f t="shared" si="6"/>
        <v>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6"/>
      <c r="BW68" s="56"/>
      <c r="BX68" s="37"/>
      <c r="BY68" s="37"/>
      <c r="BZ68" s="37"/>
      <c r="CA68" s="38"/>
      <c r="CB68" s="38"/>
      <c r="CC68" s="38"/>
      <c r="CD68" s="38"/>
      <c r="CE68" s="38"/>
      <c r="CF68" s="38"/>
      <c r="CG68" s="27"/>
    </row>
    <row r="69" spans="1:85" ht="12.75">
      <c r="A69" s="43">
        <v>603037</v>
      </c>
      <c r="B69" s="54" t="s">
        <v>131</v>
      </c>
      <c r="C69" s="30">
        <f t="shared" si="6"/>
        <v>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6"/>
      <c r="BW69" s="56"/>
      <c r="BX69" s="37"/>
      <c r="BY69" s="37"/>
      <c r="BZ69" s="37"/>
      <c r="CA69" s="38"/>
      <c r="CB69" s="38"/>
      <c r="CC69" s="38"/>
      <c r="CD69" s="38"/>
      <c r="CE69" s="38"/>
      <c r="CF69" s="38"/>
      <c r="CG69" s="27"/>
    </row>
    <row r="70" spans="1:85" ht="12.75">
      <c r="A70" s="43">
        <v>603039</v>
      </c>
      <c r="B70" s="54" t="s">
        <v>133</v>
      </c>
      <c r="C70" s="30">
        <f t="shared" si="6"/>
        <v>0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6"/>
      <c r="BW70" s="56"/>
      <c r="BX70" s="37"/>
      <c r="BY70" s="37"/>
      <c r="BZ70" s="37"/>
      <c r="CA70" s="38"/>
      <c r="CB70" s="38"/>
      <c r="CC70" s="38"/>
      <c r="CD70" s="38"/>
      <c r="CE70" s="38"/>
      <c r="CF70" s="38"/>
      <c r="CG70" s="27"/>
    </row>
    <row r="71" spans="1:85" ht="12.75">
      <c r="A71" s="39">
        <v>60304</v>
      </c>
      <c r="B71" s="40" t="s">
        <v>138</v>
      </c>
      <c r="C71" s="30">
        <f t="shared" si="6"/>
        <v>0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8"/>
      <c r="BW71" s="48"/>
      <c r="BX71" s="37"/>
      <c r="BY71" s="37"/>
      <c r="BZ71" s="37"/>
      <c r="CA71" s="38"/>
      <c r="CB71" s="38"/>
      <c r="CC71" s="38"/>
      <c r="CD71" s="38"/>
      <c r="CE71" s="38"/>
      <c r="CF71" s="38"/>
      <c r="CG71" s="27"/>
    </row>
    <row r="72" spans="1:85" ht="12.75">
      <c r="A72" s="39">
        <v>60305</v>
      </c>
      <c r="B72" s="40" t="s">
        <v>139</v>
      </c>
      <c r="C72" s="41">
        <f t="shared" si="6"/>
        <v>0</v>
      </c>
      <c r="D72" s="51">
        <f>D73+D74</f>
        <v>0</v>
      </c>
      <c r="E72" s="52">
        <f aca="true" t="shared" si="33" ref="E72:BQ72">E73+E74</f>
        <v>0</v>
      </c>
      <c r="F72" s="52">
        <f t="shared" si="33"/>
        <v>0</v>
      </c>
      <c r="G72" s="52">
        <f t="shared" si="33"/>
        <v>0</v>
      </c>
      <c r="H72" s="52">
        <f t="shared" si="33"/>
        <v>0</v>
      </c>
      <c r="I72" s="52">
        <f t="shared" si="33"/>
        <v>0</v>
      </c>
      <c r="J72" s="52">
        <f t="shared" si="33"/>
        <v>0</v>
      </c>
      <c r="K72" s="52">
        <f t="shared" si="33"/>
        <v>0</v>
      </c>
      <c r="L72" s="52">
        <f t="shared" si="33"/>
        <v>0</v>
      </c>
      <c r="M72" s="52">
        <f t="shared" si="33"/>
        <v>0</v>
      </c>
      <c r="N72" s="52">
        <f t="shared" si="33"/>
        <v>0</v>
      </c>
      <c r="O72" s="52">
        <f t="shared" si="33"/>
        <v>0</v>
      </c>
      <c r="P72" s="52">
        <f t="shared" si="33"/>
        <v>0</v>
      </c>
      <c r="Q72" s="52">
        <f t="shared" si="33"/>
        <v>0</v>
      </c>
      <c r="R72" s="52">
        <f t="shared" si="33"/>
        <v>0</v>
      </c>
      <c r="S72" s="52">
        <f t="shared" si="33"/>
        <v>0</v>
      </c>
      <c r="T72" s="52">
        <f t="shared" si="33"/>
        <v>0</v>
      </c>
      <c r="U72" s="52">
        <f t="shared" si="33"/>
        <v>0</v>
      </c>
      <c r="V72" s="52">
        <f t="shared" si="33"/>
        <v>0</v>
      </c>
      <c r="W72" s="52">
        <f t="shared" si="33"/>
        <v>0</v>
      </c>
      <c r="X72" s="52">
        <f t="shared" si="33"/>
        <v>0</v>
      </c>
      <c r="Y72" s="52">
        <f t="shared" si="33"/>
        <v>0</v>
      </c>
      <c r="Z72" s="52">
        <f t="shared" si="33"/>
        <v>0</v>
      </c>
      <c r="AA72" s="52">
        <f t="shared" si="33"/>
        <v>0</v>
      </c>
      <c r="AB72" s="52">
        <f t="shared" si="33"/>
        <v>0</v>
      </c>
      <c r="AC72" s="52">
        <f t="shared" si="33"/>
        <v>0</v>
      </c>
      <c r="AD72" s="52">
        <f t="shared" si="33"/>
        <v>0</v>
      </c>
      <c r="AE72" s="52">
        <f t="shared" si="33"/>
        <v>0</v>
      </c>
      <c r="AF72" s="52">
        <f t="shared" si="33"/>
        <v>0</v>
      </c>
      <c r="AG72" s="52">
        <f>AG73+AG74</f>
        <v>0</v>
      </c>
      <c r="AH72" s="52">
        <f>AH73+AH74</f>
        <v>0</v>
      </c>
      <c r="AI72" s="52">
        <f>AI73+AI74</f>
        <v>0</v>
      </c>
      <c r="AJ72" s="52">
        <f t="shared" si="33"/>
        <v>0</v>
      </c>
      <c r="AK72" s="52">
        <f t="shared" si="33"/>
        <v>0</v>
      </c>
      <c r="AL72" s="52">
        <f t="shared" si="33"/>
        <v>0</v>
      </c>
      <c r="AM72" s="52">
        <f>AM73+AM74</f>
        <v>0</v>
      </c>
      <c r="AN72" s="52">
        <f t="shared" si="33"/>
        <v>0</v>
      </c>
      <c r="AO72" s="52">
        <f>AO73+AO74</f>
        <v>0</v>
      </c>
      <c r="AP72" s="52">
        <f>AP73+AP74</f>
        <v>0</v>
      </c>
      <c r="AQ72" s="52">
        <f>AQ73+AQ74</f>
        <v>0</v>
      </c>
      <c r="AR72" s="52">
        <f t="shared" si="33"/>
        <v>0</v>
      </c>
      <c r="AS72" s="52">
        <f t="shared" si="33"/>
        <v>0</v>
      </c>
      <c r="AT72" s="52">
        <f t="shared" si="33"/>
        <v>0</v>
      </c>
      <c r="AU72" s="52">
        <f t="shared" si="33"/>
        <v>0</v>
      </c>
      <c r="AV72" s="52">
        <f t="shared" si="33"/>
        <v>0</v>
      </c>
      <c r="AW72" s="52">
        <f t="shared" si="33"/>
        <v>0</v>
      </c>
      <c r="AX72" s="52">
        <f t="shared" si="33"/>
        <v>0</v>
      </c>
      <c r="AY72" s="52">
        <f t="shared" si="33"/>
        <v>0</v>
      </c>
      <c r="AZ72" s="52">
        <f t="shared" si="33"/>
        <v>0</v>
      </c>
      <c r="BA72" s="52">
        <f t="shared" si="33"/>
        <v>0</v>
      </c>
      <c r="BB72" s="52">
        <f t="shared" si="33"/>
        <v>0</v>
      </c>
      <c r="BC72" s="52">
        <f t="shared" si="33"/>
        <v>0</v>
      </c>
      <c r="BD72" s="52">
        <f>BD73+BD74</f>
        <v>0</v>
      </c>
      <c r="BE72" s="52">
        <f t="shared" si="33"/>
        <v>0</v>
      </c>
      <c r="BF72" s="52">
        <f t="shared" si="33"/>
        <v>0</v>
      </c>
      <c r="BG72" s="52">
        <f t="shared" si="33"/>
        <v>0</v>
      </c>
      <c r="BH72" s="52">
        <f t="shared" si="33"/>
        <v>0</v>
      </c>
      <c r="BI72" s="52">
        <f t="shared" si="33"/>
        <v>0</v>
      </c>
      <c r="BJ72" s="52">
        <f>BJ73+BJ74</f>
        <v>0</v>
      </c>
      <c r="BK72" s="52">
        <f t="shared" si="33"/>
        <v>0</v>
      </c>
      <c r="BL72" s="52">
        <f t="shared" si="33"/>
        <v>0</v>
      </c>
      <c r="BM72" s="52">
        <f t="shared" si="33"/>
        <v>0</v>
      </c>
      <c r="BN72" s="52">
        <f t="shared" si="33"/>
        <v>0</v>
      </c>
      <c r="BO72" s="52">
        <f t="shared" si="33"/>
        <v>0</v>
      </c>
      <c r="BP72" s="53">
        <f t="shared" si="33"/>
        <v>0</v>
      </c>
      <c r="BQ72" s="53">
        <f t="shared" si="33"/>
        <v>0</v>
      </c>
      <c r="BR72" s="53">
        <f aca="true" t="shared" si="34" ref="BR72:BW72">BR73+BR74</f>
        <v>0</v>
      </c>
      <c r="BS72" s="53">
        <f t="shared" si="34"/>
        <v>0</v>
      </c>
      <c r="BT72" s="53">
        <f t="shared" si="34"/>
        <v>0</v>
      </c>
      <c r="BU72" s="53">
        <f t="shared" si="34"/>
        <v>0</v>
      </c>
      <c r="BV72" s="52">
        <f t="shared" si="34"/>
        <v>0</v>
      </c>
      <c r="BW72" s="52">
        <f t="shared" si="34"/>
        <v>0</v>
      </c>
      <c r="BX72" s="37"/>
      <c r="BY72" s="37"/>
      <c r="BZ72" s="37"/>
      <c r="CA72" s="38"/>
      <c r="CB72" s="38"/>
      <c r="CC72" s="38"/>
      <c r="CD72" s="38"/>
      <c r="CE72" s="38"/>
      <c r="CF72" s="38"/>
      <c r="CG72" s="27"/>
    </row>
    <row r="73" spans="1:85" ht="12.75">
      <c r="A73" s="43">
        <v>603051</v>
      </c>
      <c r="B73" s="54" t="s">
        <v>140</v>
      </c>
      <c r="C73" s="30">
        <f t="shared" si="6"/>
        <v>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6"/>
      <c r="BW73" s="56"/>
      <c r="BX73" s="37"/>
      <c r="BY73" s="37"/>
      <c r="BZ73" s="37"/>
      <c r="CA73" s="38"/>
      <c r="CB73" s="38"/>
      <c r="CC73" s="38"/>
      <c r="CD73" s="38"/>
      <c r="CE73" s="38"/>
      <c r="CF73" s="38"/>
      <c r="CG73" s="27"/>
    </row>
    <row r="74" spans="1:85" ht="12.75">
      <c r="A74" s="43">
        <v>603052</v>
      </c>
      <c r="B74" s="54" t="s">
        <v>141</v>
      </c>
      <c r="C74" s="30">
        <f t="shared" si="6"/>
        <v>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6"/>
      <c r="BW74" s="56"/>
      <c r="BX74" s="37"/>
      <c r="BY74" s="37"/>
      <c r="BZ74" s="37"/>
      <c r="CA74" s="38"/>
      <c r="CB74" s="38"/>
      <c r="CC74" s="38"/>
      <c r="CD74" s="38"/>
      <c r="CE74" s="38"/>
      <c r="CF74" s="38"/>
      <c r="CG74" s="27"/>
    </row>
    <row r="75" spans="1:85" ht="12.75">
      <c r="A75" s="39">
        <v>60306</v>
      </c>
      <c r="B75" s="40" t="s">
        <v>142</v>
      </c>
      <c r="C75" s="41">
        <f t="shared" si="6"/>
        <v>0</v>
      </c>
      <c r="D75" s="51">
        <f>D76+D77</f>
        <v>0</v>
      </c>
      <c r="E75" s="52">
        <f aca="true" t="shared" si="35" ref="E75:BQ75">E76+E77</f>
        <v>0</v>
      </c>
      <c r="F75" s="52">
        <f t="shared" si="35"/>
        <v>0</v>
      </c>
      <c r="G75" s="52">
        <f t="shared" si="35"/>
        <v>0</v>
      </c>
      <c r="H75" s="52">
        <f t="shared" si="35"/>
        <v>0</v>
      </c>
      <c r="I75" s="52">
        <f t="shared" si="35"/>
        <v>0</v>
      </c>
      <c r="J75" s="52">
        <f t="shared" si="35"/>
        <v>0</v>
      </c>
      <c r="K75" s="52">
        <f t="shared" si="35"/>
        <v>0</v>
      </c>
      <c r="L75" s="52">
        <f t="shared" si="35"/>
        <v>0</v>
      </c>
      <c r="M75" s="52">
        <f t="shared" si="35"/>
        <v>0</v>
      </c>
      <c r="N75" s="52">
        <f t="shared" si="35"/>
        <v>0</v>
      </c>
      <c r="O75" s="52">
        <f t="shared" si="35"/>
        <v>0</v>
      </c>
      <c r="P75" s="52">
        <f t="shared" si="35"/>
        <v>0</v>
      </c>
      <c r="Q75" s="52">
        <f t="shared" si="35"/>
        <v>0</v>
      </c>
      <c r="R75" s="52">
        <f t="shared" si="35"/>
        <v>0</v>
      </c>
      <c r="S75" s="52">
        <f t="shared" si="35"/>
        <v>0</v>
      </c>
      <c r="T75" s="52">
        <f t="shared" si="35"/>
        <v>0</v>
      </c>
      <c r="U75" s="52">
        <f t="shared" si="35"/>
        <v>0</v>
      </c>
      <c r="V75" s="52">
        <f t="shared" si="35"/>
        <v>0</v>
      </c>
      <c r="W75" s="52">
        <f t="shared" si="35"/>
        <v>0</v>
      </c>
      <c r="X75" s="52">
        <f t="shared" si="35"/>
        <v>0</v>
      </c>
      <c r="Y75" s="52">
        <f t="shared" si="35"/>
        <v>0</v>
      </c>
      <c r="Z75" s="52">
        <f t="shared" si="35"/>
        <v>0</v>
      </c>
      <c r="AA75" s="52">
        <f t="shared" si="35"/>
        <v>0</v>
      </c>
      <c r="AB75" s="52">
        <f t="shared" si="35"/>
        <v>0</v>
      </c>
      <c r="AC75" s="52">
        <f t="shared" si="35"/>
        <v>0</v>
      </c>
      <c r="AD75" s="52">
        <f t="shared" si="35"/>
        <v>0</v>
      </c>
      <c r="AE75" s="52">
        <f t="shared" si="35"/>
        <v>0</v>
      </c>
      <c r="AF75" s="52">
        <f t="shared" si="35"/>
        <v>0</v>
      </c>
      <c r="AG75" s="52">
        <f>AG76+AG77</f>
        <v>0</v>
      </c>
      <c r="AH75" s="52">
        <f>AH76+AH77</f>
        <v>0</v>
      </c>
      <c r="AI75" s="52">
        <f>AI76+AI77</f>
        <v>0</v>
      </c>
      <c r="AJ75" s="52">
        <f t="shared" si="35"/>
        <v>0</v>
      </c>
      <c r="AK75" s="52">
        <f t="shared" si="35"/>
        <v>0</v>
      </c>
      <c r="AL75" s="52">
        <f t="shared" si="35"/>
        <v>0</v>
      </c>
      <c r="AM75" s="52">
        <f>AM76+AM77</f>
        <v>0</v>
      </c>
      <c r="AN75" s="52">
        <f t="shared" si="35"/>
        <v>0</v>
      </c>
      <c r="AO75" s="52">
        <f>AO76+AO77</f>
        <v>0</v>
      </c>
      <c r="AP75" s="52">
        <f>AP76+AP77</f>
        <v>0</v>
      </c>
      <c r="AQ75" s="52">
        <f>AQ76+AQ77</f>
        <v>0</v>
      </c>
      <c r="AR75" s="52">
        <f t="shared" si="35"/>
        <v>0</v>
      </c>
      <c r="AS75" s="52">
        <f t="shared" si="35"/>
        <v>0</v>
      </c>
      <c r="AT75" s="52">
        <f t="shared" si="35"/>
        <v>0</v>
      </c>
      <c r="AU75" s="52">
        <f t="shared" si="35"/>
        <v>0</v>
      </c>
      <c r="AV75" s="52">
        <f t="shared" si="35"/>
        <v>0</v>
      </c>
      <c r="AW75" s="52">
        <f t="shared" si="35"/>
        <v>0</v>
      </c>
      <c r="AX75" s="52">
        <f t="shared" si="35"/>
        <v>0</v>
      </c>
      <c r="AY75" s="52">
        <f t="shared" si="35"/>
        <v>0</v>
      </c>
      <c r="AZ75" s="52">
        <f t="shared" si="35"/>
        <v>0</v>
      </c>
      <c r="BA75" s="52">
        <f t="shared" si="35"/>
        <v>0</v>
      </c>
      <c r="BB75" s="52">
        <f t="shared" si="35"/>
        <v>0</v>
      </c>
      <c r="BC75" s="52">
        <f t="shared" si="35"/>
        <v>0</v>
      </c>
      <c r="BD75" s="52">
        <f>BD76+BD77</f>
        <v>0</v>
      </c>
      <c r="BE75" s="52">
        <f t="shared" si="35"/>
        <v>0</v>
      </c>
      <c r="BF75" s="52">
        <f t="shared" si="35"/>
        <v>0</v>
      </c>
      <c r="BG75" s="52">
        <f t="shared" si="35"/>
        <v>0</v>
      </c>
      <c r="BH75" s="52">
        <f t="shared" si="35"/>
        <v>0</v>
      </c>
      <c r="BI75" s="52">
        <f t="shared" si="35"/>
        <v>0</v>
      </c>
      <c r="BJ75" s="52">
        <f>BJ76+BJ77</f>
        <v>0</v>
      </c>
      <c r="BK75" s="52">
        <f t="shared" si="35"/>
        <v>0</v>
      </c>
      <c r="BL75" s="52">
        <f t="shared" si="35"/>
        <v>0</v>
      </c>
      <c r="BM75" s="52">
        <f t="shared" si="35"/>
        <v>0</v>
      </c>
      <c r="BN75" s="52">
        <f t="shared" si="35"/>
        <v>0</v>
      </c>
      <c r="BO75" s="52">
        <f t="shared" si="35"/>
        <v>0</v>
      </c>
      <c r="BP75" s="53">
        <f t="shared" si="35"/>
        <v>0</v>
      </c>
      <c r="BQ75" s="53">
        <f t="shared" si="35"/>
        <v>0</v>
      </c>
      <c r="BR75" s="53">
        <f aca="true" t="shared" si="36" ref="BR75:BW75">BR76+BR77</f>
        <v>0</v>
      </c>
      <c r="BS75" s="53">
        <f t="shared" si="36"/>
        <v>0</v>
      </c>
      <c r="BT75" s="53">
        <f t="shared" si="36"/>
        <v>0</v>
      </c>
      <c r="BU75" s="53">
        <f t="shared" si="36"/>
        <v>0</v>
      </c>
      <c r="BV75" s="52">
        <f t="shared" si="36"/>
        <v>0</v>
      </c>
      <c r="BW75" s="52">
        <f t="shared" si="36"/>
        <v>0</v>
      </c>
      <c r="BX75" s="37"/>
      <c r="BY75" s="37"/>
      <c r="BZ75" s="37"/>
      <c r="CA75" s="38"/>
      <c r="CB75" s="38"/>
      <c r="CC75" s="38"/>
      <c r="CD75" s="38"/>
      <c r="CE75" s="38"/>
      <c r="CF75" s="38"/>
      <c r="CG75" s="27"/>
    </row>
    <row r="76" spans="1:85" ht="12.75">
      <c r="A76" s="43">
        <v>603061</v>
      </c>
      <c r="B76" s="54" t="s">
        <v>140</v>
      </c>
      <c r="C76" s="30">
        <f t="shared" si="6"/>
        <v>0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6"/>
      <c r="BW76" s="56"/>
      <c r="BX76" s="37"/>
      <c r="BY76" s="37"/>
      <c r="BZ76" s="37"/>
      <c r="CA76" s="38"/>
      <c r="CB76" s="38"/>
      <c r="CC76" s="38"/>
      <c r="CD76" s="38"/>
      <c r="CE76" s="38"/>
      <c r="CF76" s="38"/>
      <c r="CG76" s="27"/>
    </row>
    <row r="77" spans="1:85" ht="12.75">
      <c r="A77" s="43">
        <v>603062</v>
      </c>
      <c r="B77" s="54" t="s">
        <v>141</v>
      </c>
      <c r="C77" s="30">
        <f t="shared" si="6"/>
        <v>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6"/>
      <c r="BW77" s="56"/>
      <c r="BX77" s="37"/>
      <c r="BY77" s="37"/>
      <c r="BZ77" s="37"/>
      <c r="CA77" s="38"/>
      <c r="CB77" s="38"/>
      <c r="CC77" s="38"/>
      <c r="CD77" s="38"/>
      <c r="CE77" s="38"/>
      <c r="CF77" s="38"/>
      <c r="CG77" s="27"/>
    </row>
    <row r="78" spans="1:85" ht="12.75">
      <c r="A78" s="39">
        <v>60307</v>
      </c>
      <c r="B78" s="40" t="s">
        <v>143</v>
      </c>
      <c r="C78" s="41">
        <f t="shared" si="6"/>
        <v>0</v>
      </c>
      <c r="D78" s="51">
        <f>D79+D80+D81</f>
        <v>0</v>
      </c>
      <c r="E78" s="52">
        <f aca="true" t="shared" si="37" ref="E78:BQ78">E79+E80+E81</f>
        <v>0</v>
      </c>
      <c r="F78" s="52">
        <f t="shared" si="37"/>
        <v>0</v>
      </c>
      <c r="G78" s="52">
        <f t="shared" si="37"/>
        <v>0</v>
      </c>
      <c r="H78" s="52">
        <f t="shared" si="37"/>
        <v>0</v>
      </c>
      <c r="I78" s="52">
        <f t="shared" si="37"/>
        <v>0</v>
      </c>
      <c r="J78" s="52">
        <f t="shared" si="37"/>
        <v>0</v>
      </c>
      <c r="K78" s="52">
        <f t="shared" si="37"/>
        <v>0</v>
      </c>
      <c r="L78" s="52">
        <f t="shared" si="37"/>
        <v>0</v>
      </c>
      <c r="M78" s="52">
        <f t="shared" si="37"/>
        <v>0</v>
      </c>
      <c r="N78" s="52">
        <f t="shared" si="37"/>
        <v>0</v>
      </c>
      <c r="O78" s="52">
        <f t="shared" si="37"/>
        <v>0</v>
      </c>
      <c r="P78" s="52">
        <f t="shared" si="37"/>
        <v>0</v>
      </c>
      <c r="Q78" s="52">
        <f t="shared" si="37"/>
        <v>0</v>
      </c>
      <c r="R78" s="52">
        <f t="shared" si="37"/>
        <v>0</v>
      </c>
      <c r="S78" s="52">
        <f t="shared" si="37"/>
        <v>0</v>
      </c>
      <c r="T78" s="52">
        <f t="shared" si="37"/>
        <v>0</v>
      </c>
      <c r="U78" s="52">
        <f t="shared" si="37"/>
        <v>0</v>
      </c>
      <c r="V78" s="52">
        <f t="shared" si="37"/>
        <v>0</v>
      </c>
      <c r="W78" s="52">
        <f t="shared" si="37"/>
        <v>0</v>
      </c>
      <c r="X78" s="52">
        <f t="shared" si="37"/>
        <v>0</v>
      </c>
      <c r="Y78" s="52">
        <f t="shared" si="37"/>
        <v>0</v>
      </c>
      <c r="Z78" s="52">
        <f t="shared" si="37"/>
        <v>0</v>
      </c>
      <c r="AA78" s="52">
        <f t="shared" si="37"/>
        <v>0</v>
      </c>
      <c r="AB78" s="52">
        <f t="shared" si="37"/>
        <v>0</v>
      </c>
      <c r="AC78" s="52">
        <f t="shared" si="37"/>
        <v>0</v>
      </c>
      <c r="AD78" s="52">
        <f t="shared" si="37"/>
        <v>0</v>
      </c>
      <c r="AE78" s="52">
        <f t="shared" si="37"/>
        <v>0</v>
      </c>
      <c r="AF78" s="52">
        <f t="shared" si="37"/>
        <v>0</v>
      </c>
      <c r="AG78" s="52">
        <f>AG79+AG80+AG81</f>
        <v>0</v>
      </c>
      <c r="AH78" s="52">
        <f>AH79+AH80+AH81</f>
        <v>0</v>
      </c>
      <c r="AI78" s="52">
        <f>AI79+AI80+AI81</f>
        <v>0</v>
      </c>
      <c r="AJ78" s="52">
        <f t="shared" si="37"/>
        <v>0</v>
      </c>
      <c r="AK78" s="52">
        <f t="shared" si="37"/>
        <v>0</v>
      </c>
      <c r="AL78" s="52">
        <f t="shared" si="37"/>
        <v>0</v>
      </c>
      <c r="AM78" s="52">
        <f>AM79+AM80+AM81</f>
        <v>0</v>
      </c>
      <c r="AN78" s="52">
        <f t="shared" si="37"/>
        <v>0</v>
      </c>
      <c r="AO78" s="52">
        <f>AO79+AO80+AO81</f>
        <v>0</v>
      </c>
      <c r="AP78" s="52">
        <f>AP79+AP80+AP81</f>
        <v>0</v>
      </c>
      <c r="AQ78" s="52">
        <f>AQ79+AQ80+AQ81</f>
        <v>0</v>
      </c>
      <c r="AR78" s="52">
        <f t="shared" si="37"/>
        <v>0</v>
      </c>
      <c r="AS78" s="52">
        <f t="shared" si="37"/>
        <v>0</v>
      </c>
      <c r="AT78" s="52">
        <f t="shared" si="37"/>
        <v>0</v>
      </c>
      <c r="AU78" s="52">
        <f t="shared" si="37"/>
        <v>0</v>
      </c>
      <c r="AV78" s="52">
        <f t="shared" si="37"/>
        <v>0</v>
      </c>
      <c r="AW78" s="52">
        <f t="shared" si="37"/>
        <v>0</v>
      </c>
      <c r="AX78" s="52">
        <f t="shared" si="37"/>
        <v>0</v>
      </c>
      <c r="AY78" s="52">
        <f t="shared" si="37"/>
        <v>0</v>
      </c>
      <c r="AZ78" s="52">
        <f t="shared" si="37"/>
        <v>0</v>
      </c>
      <c r="BA78" s="52">
        <f t="shared" si="37"/>
        <v>0</v>
      </c>
      <c r="BB78" s="52">
        <f t="shared" si="37"/>
        <v>0</v>
      </c>
      <c r="BC78" s="52">
        <f t="shared" si="37"/>
        <v>0</v>
      </c>
      <c r="BD78" s="52">
        <f>BD79+BD80+BD81</f>
        <v>0</v>
      </c>
      <c r="BE78" s="52">
        <f t="shared" si="37"/>
        <v>0</v>
      </c>
      <c r="BF78" s="52">
        <f t="shared" si="37"/>
        <v>0</v>
      </c>
      <c r="BG78" s="52">
        <f t="shared" si="37"/>
        <v>0</v>
      </c>
      <c r="BH78" s="52">
        <f t="shared" si="37"/>
        <v>0</v>
      </c>
      <c r="BI78" s="52">
        <f t="shared" si="37"/>
        <v>0</v>
      </c>
      <c r="BJ78" s="52">
        <f>BJ79+BJ80+BJ81</f>
        <v>0</v>
      </c>
      <c r="BK78" s="52">
        <f t="shared" si="37"/>
        <v>0</v>
      </c>
      <c r="BL78" s="52">
        <f t="shared" si="37"/>
        <v>0</v>
      </c>
      <c r="BM78" s="52">
        <f t="shared" si="37"/>
        <v>0</v>
      </c>
      <c r="BN78" s="52">
        <f t="shared" si="37"/>
        <v>0</v>
      </c>
      <c r="BO78" s="52">
        <f t="shared" si="37"/>
        <v>0</v>
      </c>
      <c r="BP78" s="53">
        <f t="shared" si="37"/>
        <v>0</v>
      </c>
      <c r="BQ78" s="53">
        <f t="shared" si="37"/>
        <v>0</v>
      </c>
      <c r="BR78" s="53">
        <f aca="true" t="shared" si="38" ref="BR78:BW78">BR79+BR80+BR81</f>
        <v>0</v>
      </c>
      <c r="BS78" s="53">
        <f t="shared" si="38"/>
        <v>0</v>
      </c>
      <c r="BT78" s="53">
        <f t="shared" si="38"/>
        <v>0</v>
      </c>
      <c r="BU78" s="53">
        <f t="shared" si="38"/>
        <v>0</v>
      </c>
      <c r="BV78" s="52">
        <f t="shared" si="38"/>
        <v>0</v>
      </c>
      <c r="BW78" s="52">
        <f t="shared" si="38"/>
        <v>0</v>
      </c>
      <c r="BX78" s="37"/>
      <c r="BY78" s="37"/>
      <c r="BZ78" s="37"/>
      <c r="CA78" s="38"/>
      <c r="CB78" s="38"/>
      <c r="CC78" s="38"/>
      <c r="CD78" s="38"/>
      <c r="CE78" s="38"/>
      <c r="CF78" s="38"/>
      <c r="CG78" s="27"/>
    </row>
    <row r="79" spans="1:85" ht="12.75">
      <c r="A79" s="43">
        <v>603071</v>
      </c>
      <c r="B79" s="54" t="s">
        <v>144</v>
      </c>
      <c r="C79" s="30">
        <f t="shared" si="6"/>
        <v>0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6"/>
      <c r="BW79" s="56"/>
      <c r="BX79" s="37"/>
      <c r="BY79" s="37"/>
      <c r="BZ79" s="37"/>
      <c r="CA79" s="38"/>
      <c r="CB79" s="38"/>
      <c r="CC79" s="38"/>
      <c r="CD79" s="38"/>
      <c r="CE79" s="38"/>
      <c r="CF79" s="38"/>
      <c r="CG79" s="27"/>
    </row>
    <row r="80" spans="1:85" ht="12.75">
      <c r="A80" s="43">
        <v>603072</v>
      </c>
      <c r="B80" s="54" t="s">
        <v>145</v>
      </c>
      <c r="C80" s="30">
        <f t="shared" si="6"/>
        <v>0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6"/>
      <c r="BW80" s="56"/>
      <c r="BX80" s="37"/>
      <c r="BY80" s="37"/>
      <c r="BZ80" s="37"/>
      <c r="CA80" s="38"/>
      <c r="CB80" s="38"/>
      <c r="CC80" s="38"/>
      <c r="CD80" s="38"/>
      <c r="CE80" s="38"/>
      <c r="CF80" s="38"/>
      <c r="CG80" s="27"/>
    </row>
    <row r="81" spans="1:85" ht="12.75">
      <c r="A81" s="43">
        <v>603073</v>
      </c>
      <c r="B81" s="54" t="s">
        <v>146</v>
      </c>
      <c r="C81" s="30">
        <f t="shared" si="6"/>
        <v>0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6"/>
      <c r="BW81" s="56"/>
      <c r="BX81" s="37"/>
      <c r="BY81" s="37"/>
      <c r="BZ81" s="37"/>
      <c r="CA81" s="38"/>
      <c r="CB81" s="38"/>
      <c r="CC81" s="38"/>
      <c r="CD81" s="38"/>
      <c r="CE81" s="38"/>
      <c r="CF81" s="38"/>
      <c r="CG81" s="27"/>
    </row>
    <row r="82" spans="1:85" ht="12.75">
      <c r="A82" s="39">
        <v>60308</v>
      </c>
      <c r="B82" s="40" t="s">
        <v>147</v>
      </c>
      <c r="C82" s="30">
        <f t="shared" si="6"/>
        <v>0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8"/>
      <c r="BW82" s="48"/>
      <c r="BX82" s="37"/>
      <c r="BY82" s="37"/>
      <c r="BZ82" s="37"/>
      <c r="CA82" s="38"/>
      <c r="CB82" s="38"/>
      <c r="CC82" s="38"/>
      <c r="CD82" s="38"/>
      <c r="CE82" s="38"/>
      <c r="CF82" s="38"/>
      <c r="CG82" s="27"/>
    </row>
    <row r="83" spans="1:85" ht="12.75">
      <c r="A83" s="39">
        <v>60309</v>
      </c>
      <c r="B83" s="40" t="s">
        <v>148</v>
      </c>
      <c r="C83" s="41">
        <f t="shared" si="6"/>
        <v>0</v>
      </c>
      <c r="D83" s="51">
        <f>D84+D85+D86</f>
        <v>0</v>
      </c>
      <c r="E83" s="52">
        <f aca="true" t="shared" si="39" ref="E83:BQ83">E84+E85+E86</f>
        <v>0</v>
      </c>
      <c r="F83" s="52">
        <f t="shared" si="39"/>
        <v>0</v>
      </c>
      <c r="G83" s="52">
        <f t="shared" si="39"/>
        <v>0</v>
      </c>
      <c r="H83" s="52">
        <f t="shared" si="39"/>
        <v>0</v>
      </c>
      <c r="I83" s="52">
        <f t="shared" si="39"/>
        <v>0</v>
      </c>
      <c r="J83" s="52">
        <f t="shared" si="39"/>
        <v>0</v>
      </c>
      <c r="K83" s="52">
        <f t="shared" si="39"/>
        <v>0</v>
      </c>
      <c r="L83" s="52">
        <f t="shared" si="39"/>
        <v>0</v>
      </c>
      <c r="M83" s="52">
        <f t="shared" si="39"/>
        <v>0</v>
      </c>
      <c r="N83" s="52">
        <f t="shared" si="39"/>
        <v>0</v>
      </c>
      <c r="O83" s="52">
        <f t="shared" si="39"/>
        <v>0</v>
      </c>
      <c r="P83" s="52">
        <f t="shared" si="39"/>
        <v>0</v>
      </c>
      <c r="Q83" s="52">
        <f t="shared" si="39"/>
        <v>0</v>
      </c>
      <c r="R83" s="52">
        <f t="shared" si="39"/>
        <v>0</v>
      </c>
      <c r="S83" s="52">
        <f t="shared" si="39"/>
        <v>0</v>
      </c>
      <c r="T83" s="52">
        <f t="shared" si="39"/>
        <v>0</v>
      </c>
      <c r="U83" s="52">
        <f t="shared" si="39"/>
        <v>0</v>
      </c>
      <c r="V83" s="52">
        <f t="shared" si="39"/>
        <v>0</v>
      </c>
      <c r="W83" s="52">
        <f t="shared" si="39"/>
        <v>0</v>
      </c>
      <c r="X83" s="52">
        <f t="shared" si="39"/>
        <v>0</v>
      </c>
      <c r="Y83" s="52">
        <f t="shared" si="39"/>
        <v>0</v>
      </c>
      <c r="Z83" s="52">
        <f t="shared" si="39"/>
        <v>0</v>
      </c>
      <c r="AA83" s="52">
        <f t="shared" si="39"/>
        <v>0</v>
      </c>
      <c r="AB83" s="52">
        <f t="shared" si="39"/>
        <v>0</v>
      </c>
      <c r="AC83" s="52">
        <f t="shared" si="39"/>
        <v>0</v>
      </c>
      <c r="AD83" s="52">
        <f t="shared" si="39"/>
        <v>0</v>
      </c>
      <c r="AE83" s="52">
        <f t="shared" si="39"/>
        <v>0</v>
      </c>
      <c r="AF83" s="52">
        <f t="shared" si="39"/>
        <v>0</v>
      </c>
      <c r="AG83" s="52">
        <f>AG84+AG85+AG86</f>
        <v>0</v>
      </c>
      <c r="AH83" s="52">
        <f>AH84+AH85+AH86</f>
        <v>0</v>
      </c>
      <c r="AI83" s="52">
        <f>AI84+AI85+AI86</f>
        <v>0</v>
      </c>
      <c r="AJ83" s="52">
        <f t="shared" si="39"/>
        <v>0</v>
      </c>
      <c r="AK83" s="52">
        <f t="shared" si="39"/>
        <v>0</v>
      </c>
      <c r="AL83" s="52">
        <f t="shared" si="39"/>
        <v>0</v>
      </c>
      <c r="AM83" s="52">
        <f>AM84+AM85+AM86</f>
        <v>0</v>
      </c>
      <c r="AN83" s="52">
        <f t="shared" si="39"/>
        <v>0</v>
      </c>
      <c r="AO83" s="52">
        <f>AO84+AO85+AO86</f>
        <v>0</v>
      </c>
      <c r="AP83" s="52">
        <f>AP84+AP85+AP86</f>
        <v>0</v>
      </c>
      <c r="AQ83" s="52">
        <f>AQ84+AQ85+AQ86</f>
        <v>0</v>
      </c>
      <c r="AR83" s="52">
        <f t="shared" si="39"/>
        <v>0</v>
      </c>
      <c r="AS83" s="52">
        <f t="shared" si="39"/>
        <v>0</v>
      </c>
      <c r="AT83" s="52">
        <f t="shared" si="39"/>
        <v>0</v>
      </c>
      <c r="AU83" s="52">
        <f t="shared" si="39"/>
        <v>0</v>
      </c>
      <c r="AV83" s="52">
        <f t="shared" si="39"/>
        <v>0</v>
      </c>
      <c r="AW83" s="52">
        <f t="shared" si="39"/>
        <v>0</v>
      </c>
      <c r="AX83" s="52">
        <f t="shared" si="39"/>
        <v>0</v>
      </c>
      <c r="AY83" s="52">
        <f t="shared" si="39"/>
        <v>0</v>
      </c>
      <c r="AZ83" s="52">
        <f t="shared" si="39"/>
        <v>0</v>
      </c>
      <c r="BA83" s="52">
        <f t="shared" si="39"/>
        <v>0</v>
      </c>
      <c r="BB83" s="52">
        <f t="shared" si="39"/>
        <v>0</v>
      </c>
      <c r="BC83" s="52">
        <f t="shared" si="39"/>
        <v>0</v>
      </c>
      <c r="BD83" s="52">
        <f>BD84+BD85+BD86</f>
        <v>0</v>
      </c>
      <c r="BE83" s="52">
        <f t="shared" si="39"/>
        <v>0</v>
      </c>
      <c r="BF83" s="52">
        <f t="shared" si="39"/>
        <v>0</v>
      </c>
      <c r="BG83" s="52">
        <f t="shared" si="39"/>
        <v>0</v>
      </c>
      <c r="BH83" s="52">
        <f t="shared" si="39"/>
        <v>0</v>
      </c>
      <c r="BI83" s="52">
        <f t="shared" si="39"/>
        <v>0</v>
      </c>
      <c r="BJ83" s="52">
        <f>BJ84+BJ85+BJ86</f>
        <v>0</v>
      </c>
      <c r="BK83" s="52">
        <f t="shared" si="39"/>
        <v>0</v>
      </c>
      <c r="BL83" s="52">
        <f t="shared" si="39"/>
        <v>0</v>
      </c>
      <c r="BM83" s="52">
        <f t="shared" si="39"/>
        <v>0</v>
      </c>
      <c r="BN83" s="52">
        <f t="shared" si="39"/>
        <v>0</v>
      </c>
      <c r="BO83" s="52">
        <f t="shared" si="39"/>
        <v>0</v>
      </c>
      <c r="BP83" s="53">
        <f t="shared" si="39"/>
        <v>0</v>
      </c>
      <c r="BQ83" s="53">
        <f t="shared" si="39"/>
        <v>0</v>
      </c>
      <c r="BR83" s="53">
        <f aca="true" t="shared" si="40" ref="BR83:BW83">BR84+BR85+BR86</f>
        <v>0</v>
      </c>
      <c r="BS83" s="53">
        <f t="shared" si="40"/>
        <v>0</v>
      </c>
      <c r="BT83" s="53">
        <f t="shared" si="40"/>
        <v>0</v>
      </c>
      <c r="BU83" s="53">
        <f t="shared" si="40"/>
        <v>0</v>
      </c>
      <c r="BV83" s="52">
        <f t="shared" si="40"/>
        <v>0</v>
      </c>
      <c r="BW83" s="52">
        <f t="shared" si="40"/>
        <v>0</v>
      </c>
      <c r="BX83" s="37"/>
      <c r="BY83" s="37"/>
      <c r="BZ83" s="37"/>
      <c r="CA83" s="38"/>
      <c r="CB83" s="38"/>
      <c r="CC83" s="38"/>
      <c r="CD83" s="38"/>
      <c r="CE83" s="38"/>
      <c r="CF83" s="38"/>
      <c r="CG83" s="27"/>
    </row>
    <row r="84" spans="1:85" ht="12.75">
      <c r="A84" s="43">
        <v>603091</v>
      </c>
      <c r="B84" s="54" t="s">
        <v>149</v>
      </c>
      <c r="C84" s="30">
        <f t="shared" si="6"/>
        <v>0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6"/>
      <c r="BW84" s="56"/>
      <c r="BX84" s="37"/>
      <c r="BY84" s="37"/>
      <c r="BZ84" s="37"/>
      <c r="CA84" s="38"/>
      <c r="CB84" s="38"/>
      <c r="CC84" s="38"/>
      <c r="CD84" s="38"/>
      <c r="CE84" s="38"/>
      <c r="CF84" s="38"/>
      <c r="CG84" s="27"/>
    </row>
    <row r="85" spans="1:85" ht="12.75">
      <c r="A85" s="43">
        <v>603092</v>
      </c>
      <c r="B85" s="54" t="s">
        <v>150</v>
      </c>
      <c r="C85" s="30">
        <f aca="true" t="shared" si="41" ref="C85:C143">SUM(D85:BW85)</f>
        <v>0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6"/>
      <c r="BW85" s="56"/>
      <c r="BX85" s="37"/>
      <c r="BY85" s="37"/>
      <c r="BZ85" s="37"/>
      <c r="CA85" s="38"/>
      <c r="CB85" s="38"/>
      <c r="CC85" s="38"/>
      <c r="CD85" s="38"/>
      <c r="CE85" s="38"/>
      <c r="CF85" s="38"/>
      <c r="CG85" s="27"/>
    </row>
    <row r="86" spans="1:85" ht="12.75">
      <c r="A86" s="43">
        <v>603093</v>
      </c>
      <c r="B86" s="54" t="s">
        <v>146</v>
      </c>
      <c r="C86" s="30">
        <f t="shared" si="41"/>
        <v>0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6"/>
      <c r="BW86" s="56"/>
      <c r="BX86" s="37"/>
      <c r="BY86" s="37"/>
      <c r="BZ86" s="37"/>
      <c r="CA86" s="38"/>
      <c r="CB86" s="38"/>
      <c r="CC86" s="38"/>
      <c r="CD86" s="38"/>
      <c r="CE86" s="38"/>
      <c r="CF86" s="38"/>
      <c r="CG86" s="27"/>
    </row>
    <row r="87" spans="1:85" ht="12.75">
      <c r="A87" s="33">
        <v>604</v>
      </c>
      <c r="B87" s="34" t="s">
        <v>151</v>
      </c>
      <c r="C87" s="35">
        <f t="shared" si="41"/>
        <v>266.13</v>
      </c>
      <c r="D87" s="36">
        <f>D88+D89</f>
        <v>0</v>
      </c>
      <c r="E87" s="57">
        <f aca="true" t="shared" si="42" ref="E87:BQ87">E88+E89</f>
        <v>0</v>
      </c>
      <c r="F87" s="57">
        <f t="shared" si="42"/>
        <v>0</v>
      </c>
      <c r="G87" s="57">
        <f t="shared" si="42"/>
        <v>0</v>
      </c>
      <c r="H87" s="57">
        <f t="shared" si="42"/>
        <v>0</v>
      </c>
      <c r="I87" s="57">
        <f t="shared" si="42"/>
        <v>0</v>
      </c>
      <c r="J87" s="57">
        <f t="shared" si="42"/>
        <v>0</v>
      </c>
      <c r="K87" s="57">
        <f t="shared" si="42"/>
        <v>0</v>
      </c>
      <c r="L87" s="57">
        <f t="shared" si="42"/>
        <v>0</v>
      </c>
      <c r="M87" s="57">
        <f t="shared" si="42"/>
        <v>0</v>
      </c>
      <c r="N87" s="57">
        <f t="shared" si="42"/>
        <v>0</v>
      </c>
      <c r="O87" s="57">
        <f t="shared" si="42"/>
        <v>0</v>
      </c>
      <c r="P87" s="57">
        <f t="shared" si="42"/>
        <v>0</v>
      </c>
      <c r="Q87" s="57">
        <f t="shared" si="42"/>
        <v>0</v>
      </c>
      <c r="R87" s="57">
        <f t="shared" si="42"/>
        <v>0</v>
      </c>
      <c r="S87" s="57">
        <f t="shared" si="42"/>
        <v>0</v>
      </c>
      <c r="T87" s="57">
        <f t="shared" si="42"/>
        <v>0</v>
      </c>
      <c r="U87" s="57">
        <f t="shared" si="42"/>
        <v>0</v>
      </c>
      <c r="V87" s="57">
        <f t="shared" si="42"/>
        <v>0</v>
      </c>
      <c r="W87" s="57">
        <f t="shared" si="42"/>
        <v>0</v>
      </c>
      <c r="X87" s="57">
        <f t="shared" si="42"/>
        <v>0</v>
      </c>
      <c r="Y87" s="57">
        <f t="shared" si="42"/>
        <v>0</v>
      </c>
      <c r="Z87" s="57">
        <f t="shared" si="42"/>
        <v>0</v>
      </c>
      <c r="AA87" s="57">
        <f t="shared" si="42"/>
        <v>0</v>
      </c>
      <c r="AB87" s="57">
        <f t="shared" si="42"/>
        <v>0</v>
      </c>
      <c r="AC87" s="57">
        <f t="shared" si="42"/>
        <v>0</v>
      </c>
      <c r="AD87" s="57">
        <f t="shared" si="42"/>
        <v>0</v>
      </c>
      <c r="AE87" s="57">
        <f t="shared" si="42"/>
        <v>0</v>
      </c>
      <c r="AF87" s="57">
        <f t="shared" si="42"/>
        <v>0</v>
      </c>
      <c r="AG87" s="57">
        <f>AG88+AG89</f>
        <v>0</v>
      </c>
      <c r="AH87" s="57">
        <f>AH88+AH89</f>
        <v>0</v>
      </c>
      <c r="AI87" s="57">
        <f>AI88+AI89</f>
        <v>0</v>
      </c>
      <c r="AJ87" s="57">
        <f t="shared" si="42"/>
        <v>0</v>
      </c>
      <c r="AK87" s="57">
        <f t="shared" si="42"/>
        <v>0</v>
      </c>
      <c r="AL87" s="57">
        <f t="shared" si="42"/>
        <v>0</v>
      </c>
      <c r="AM87" s="57">
        <f>AM88+AM89</f>
        <v>0</v>
      </c>
      <c r="AN87" s="57">
        <f t="shared" si="42"/>
        <v>0</v>
      </c>
      <c r="AO87" s="57">
        <f>AO88+AO89</f>
        <v>0</v>
      </c>
      <c r="AP87" s="57">
        <f>AP88+AP89</f>
        <v>0</v>
      </c>
      <c r="AQ87" s="57">
        <f>AQ88+AQ89</f>
        <v>0</v>
      </c>
      <c r="AR87" s="57">
        <f t="shared" si="42"/>
        <v>0</v>
      </c>
      <c r="AS87" s="57">
        <f t="shared" si="42"/>
        <v>0</v>
      </c>
      <c r="AT87" s="57">
        <f t="shared" si="42"/>
        <v>266.13</v>
      </c>
      <c r="AU87" s="57">
        <f t="shared" si="42"/>
        <v>0</v>
      </c>
      <c r="AV87" s="57">
        <f t="shared" si="42"/>
        <v>0</v>
      </c>
      <c r="AW87" s="57">
        <f t="shared" si="42"/>
        <v>0</v>
      </c>
      <c r="AX87" s="57">
        <f t="shared" si="42"/>
        <v>0</v>
      </c>
      <c r="AY87" s="57">
        <f t="shared" si="42"/>
        <v>0</v>
      </c>
      <c r="AZ87" s="57">
        <f t="shared" si="42"/>
        <v>0</v>
      </c>
      <c r="BA87" s="57">
        <f t="shared" si="42"/>
        <v>0</v>
      </c>
      <c r="BB87" s="57">
        <f t="shared" si="42"/>
        <v>0</v>
      </c>
      <c r="BC87" s="57">
        <f t="shared" si="42"/>
        <v>0</v>
      </c>
      <c r="BD87" s="57">
        <f>BD88+BD89</f>
        <v>0</v>
      </c>
      <c r="BE87" s="57">
        <f t="shared" si="42"/>
        <v>0</v>
      </c>
      <c r="BF87" s="57">
        <f t="shared" si="42"/>
        <v>0</v>
      </c>
      <c r="BG87" s="57">
        <f t="shared" si="42"/>
        <v>0</v>
      </c>
      <c r="BH87" s="57">
        <f t="shared" si="42"/>
        <v>0</v>
      </c>
      <c r="BI87" s="57">
        <f t="shared" si="42"/>
        <v>0</v>
      </c>
      <c r="BJ87" s="57">
        <f>BJ88+BJ89</f>
        <v>0</v>
      </c>
      <c r="BK87" s="57">
        <f t="shared" si="42"/>
        <v>0</v>
      </c>
      <c r="BL87" s="57">
        <f t="shared" si="42"/>
        <v>0</v>
      </c>
      <c r="BM87" s="57">
        <f t="shared" si="42"/>
        <v>0</v>
      </c>
      <c r="BN87" s="57">
        <f t="shared" si="42"/>
        <v>0</v>
      </c>
      <c r="BO87" s="57">
        <f t="shared" si="42"/>
        <v>0</v>
      </c>
      <c r="BP87" s="58">
        <f t="shared" si="42"/>
        <v>0</v>
      </c>
      <c r="BQ87" s="58">
        <f t="shared" si="42"/>
        <v>0</v>
      </c>
      <c r="BR87" s="58">
        <f aca="true" t="shared" si="43" ref="BR87:BW87">BR88+BR89</f>
        <v>0</v>
      </c>
      <c r="BS87" s="58">
        <f t="shared" si="43"/>
        <v>0</v>
      </c>
      <c r="BT87" s="58">
        <f t="shared" si="43"/>
        <v>0</v>
      </c>
      <c r="BU87" s="58">
        <f t="shared" si="43"/>
        <v>0</v>
      </c>
      <c r="BV87" s="57">
        <f t="shared" si="43"/>
        <v>0</v>
      </c>
      <c r="BW87" s="57">
        <f t="shared" si="43"/>
        <v>0</v>
      </c>
      <c r="BX87" s="37"/>
      <c r="BY87" s="37"/>
      <c r="BZ87" s="37"/>
      <c r="CA87" s="38"/>
      <c r="CB87" s="38"/>
      <c r="CC87" s="38"/>
      <c r="CD87" s="38"/>
      <c r="CE87" s="38"/>
      <c r="CF87" s="38"/>
      <c r="CG87" s="27"/>
    </row>
    <row r="88" spans="1:85" ht="12.75">
      <c r="A88" s="39">
        <v>60401</v>
      </c>
      <c r="B88" s="40" t="s">
        <v>152</v>
      </c>
      <c r="C88" s="41">
        <f t="shared" si="41"/>
        <v>266.13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>
        <v>266.13</v>
      </c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8"/>
      <c r="BW88" s="48"/>
      <c r="BX88" s="37"/>
      <c r="BY88" s="37"/>
      <c r="BZ88" s="37"/>
      <c r="CA88" s="38"/>
      <c r="CB88" s="38"/>
      <c r="CC88" s="38"/>
      <c r="CD88" s="38"/>
      <c r="CE88" s="38"/>
      <c r="CF88" s="38"/>
      <c r="CG88" s="27"/>
    </row>
    <row r="89" spans="1:85" ht="12.75">
      <c r="A89" s="39">
        <v>60402</v>
      </c>
      <c r="B89" s="40" t="s">
        <v>153</v>
      </c>
      <c r="C89" s="41">
        <f t="shared" si="41"/>
        <v>0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37"/>
      <c r="BY89" s="37"/>
      <c r="BZ89" s="37"/>
      <c r="CA89" s="38"/>
      <c r="CB89" s="38"/>
      <c r="CC89" s="38"/>
      <c r="CD89" s="38"/>
      <c r="CE89" s="38"/>
      <c r="CF89" s="38"/>
      <c r="CG89" s="27"/>
    </row>
    <row r="90" spans="1:85" ht="12.75">
      <c r="A90" s="33">
        <v>605</v>
      </c>
      <c r="B90" s="34" t="s">
        <v>154</v>
      </c>
      <c r="C90" s="35">
        <f t="shared" si="41"/>
        <v>0</v>
      </c>
      <c r="D90" s="36">
        <f aca="true" t="shared" si="44" ref="D90:AF90">SUM(D91:D95)</f>
        <v>0</v>
      </c>
      <c r="E90" s="57">
        <f t="shared" si="44"/>
        <v>0</v>
      </c>
      <c r="F90" s="57">
        <f t="shared" si="44"/>
        <v>0</v>
      </c>
      <c r="G90" s="57">
        <f t="shared" si="44"/>
        <v>0</v>
      </c>
      <c r="H90" s="57">
        <f t="shared" si="44"/>
        <v>0</v>
      </c>
      <c r="I90" s="57">
        <f t="shared" si="44"/>
        <v>0</v>
      </c>
      <c r="J90" s="57">
        <f t="shared" si="44"/>
        <v>0</v>
      </c>
      <c r="K90" s="57">
        <f t="shared" si="44"/>
        <v>0</v>
      </c>
      <c r="L90" s="57">
        <f t="shared" si="44"/>
        <v>0</v>
      </c>
      <c r="M90" s="57">
        <f t="shared" si="44"/>
        <v>0</v>
      </c>
      <c r="N90" s="57">
        <f t="shared" si="44"/>
        <v>0</v>
      </c>
      <c r="O90" s="57">
        <f t="shared" si="44"/>
        <v>0</v>
      </c>
      <c r="P90" s="57">
        <f t="shared" si="44"/>
        <v>0</v>
      </c>
      <c r="Q90" s="57">
        <f t="shared" si="44"/>
        <v>0</v>
      </c>
      <c r="R90" s="57">
        <f t="shared" si="44"/>
        <v>0</v>
      </c>
      <c r="S90" s="57">
        <f t="shared" si="44"/>
        <v>0</v>
      </c>
      <c r="T90" s="57">
        <f t="shared" si="44"/>
        <v>0</v>
      </c>
      <c r="U90" s="57">
        <f t="shared" si="44"/>
        <v>0</v>
      </c>
      <c r="V90" s="57">
        <f t="shared" si="44"/>
        <v>0</v>
      </c>
      <c r="W90" s="57">
        <f t="shared" si="44"/>
        <v>0</v>
      </c>
      <c r="X90" s="57">
        <f t="shared" si="44"/>
        <v>0</v>
      </c>
      <c r="Y90" s="57">
        <f t="shared" si="44"/>
        <v>0</v>
      </c>
      <c r="Z90" s="57">
        <f t="shared" si="44"/>
        <v>0</v>
      </c>
      <c r="AA90" s="57">
        <f t="shared" si="44"/>
        <v>0</v>
      </c>
      <c r="AB90" s="57">
        <f t="shared" si="44"/>
        <v>0</v>
      </c>
      <c r="AC90" s="57">
        <f t="shared" si="44"/>
        <v>0</v>
      </c>
      <c r="AD90" s="57">
        <f t="shared" si="44"/>
        <v>0</v>
      </c>
      <c r="AE90" s="57">
        <f t="shared" si="44"/>
        <v>0</v>
      </c>
      <c r="AF90" s="57">
        <f t="shared" si="44"/>
        <v>0</v>
      </c>
      <c r="AG90" s="57">
        <f>SUM(AG91:AG95)</f>
        <v>0</v>
      </c>
      <c r="AH90" s="57">
        <f>SUM(AH91:AH95)</f>
        <v>0</v>
      </c>
      <c r="AI90" s="57">
        <f>SUM(AI91:AI95)</f>
        <v>0</v>
      </c>
      <c r="AJ90" s="57">
        <f aca="true" t="shared" si="45" ref="AJ90:BV90">SUM(AJ91:AJ95)</f>
        <v>0</v>
      </c>
      <c r="AK90" s="57">
        <f t="shared" si="45"/>
        <v>0</v>
      </c>
      <c r="AL90" s="57">
        <f t="shared" si="45"/>
        <v>0</v>
      </c>
      <c r="AM90" s="57">
        <f>SUM(AM91:AM95)</f>
        <v>0</v>
      </c>
      <c r="AN90" s="57">
        <f t="shared" si="45"/>
        <v>0</v>
      </c>
      <c r="AO90" s="57">
        <f>SUM(AO91:AO95)</f>
        <v>0</v>
      </c>
      <c r="AP90" s="57">
        <f>SUM(AP91:AP95)</f>
        <v>0</v>
      </c>
      <c r="AQ90" s="57">
        <f>SUM(AQ91:AQ95)</f>
        <v>0</v>
      </c>
      <c r="AR90" s="57">
        <f t="shared" si="45"/>
        <v>0</v>
      </c>
      <c r="AS90" s="57">
        <f t="shared" si="45"/>
        <v>0</v>
      </c>
      <c r="AT90" s="57">
        <f t="shared" si="45"/>
        <v>0</v>
      </c>
      <c r="AU90" s="57">
        <f t="shared" si="45"/>
        <v>0</v>
      </c>
      <c r="AV90" s="57">
        <f t="shared" si="45"/>
        <v>0</v>
      </c>
      <c r="AW90" s="57">
        <f t="shared" si="45"/>
        <v>0</v>
      </c>
      <c r="AX90" s="57">
        <f t="shared" si="45"/>
        <v>0</v>
      </c>
      <c r="AY90" s="57">
        <f t="shared" si="45"/>
        <v>0</v>
      </c>
      <c r="AZ90" s="57">
        <f t="shared" si="45"/>
        <v>0</v>
      </c>
      <c r="BA90" s="57">
        <f t="shared" si="45"/>
        <v>0</v>
      </c>
      <c r="BB90" s="57">
        <f t="shared" si="45"/>
        <v>0</v>
      </c>
      <c r="BC90" s="57">
        <f t="shared" si="45"/>
        <v>0</v>
      </c>
      <c r="BD90" s="57">
        <f>SUM(BD91:BD95)</f>
        <v>0</v>
      </c>
      <c r="BE90" s="57">
        <f t="shared" si="45"/>
        <v>0</v>
      </c>
      <c r="BF90" s="57">
        <f t="shared" si="45"/>
        <v>0</v>
      </c>
      <c r="BG90" s="57">
        <f t="shared" si="45"/>
        <v>0</v>
      </c>
      <c r="BH90" s="57">
        <f t="shared" si="45"/>
        <v>0</v>
      </c>
      <c r="BI90" s="57">
        <f t="shared" si="45"/>
        <v>0</v>
      </c>
      <c r="BJ90" s="57">
        <f>SUM(BJ91:BJ95)</f>
        <v>0</v>
      </c>
      <c r="BK90" s="57">
        <f t="shared" si="45"/>
        <v>0</v>
      </c>
      <c r="BL90" s="57">
        <f t="shared" si="45"/>
        <v>0</v>
      </c>
      <c r="BM90" s="57">
        <f t="shared" si="45"/>
        <v>0</v>
      </c>
      <c r="BN90" s="57">
        <f t="shared" si="45"/>
        <v>0</v>
      </c>
      <c r="BO90" s="57">
        <f t="shared" si="45"/>
        <v>0</v>
      </c>
      <c r="BP90" s="58">
        <f t="shared" si="45"/>
        <v>0</v>
      </c>
      <c r="BQ90" s="58">
        <f t="shared" si="45"/>
        <v>0</v>
      </c>
      <c r="BR90" s="58">
        <f>SUM(BR91:BR95)</f>
        <v>0</v>
      </c>
      <c r="BS90" s="58">
        <f>SUM(BS91:BS95)</f>
        <v>0</v>
      </c>
      <c r="BT90" s="58">
        <f>SUM(BT91:BT95)</f>
        <v>0</v>
      </c>
      <c r="BU90" s="58">
        <f t="shared" si="45"/>
        <v>0</v>
      </c>
      <c r="BV90" s="57">
        <f t="shared" si="45"/>
        <v>0</v>
      </c>
      <c r="BW90" s="57">
        <f>SUM(BW91:BW95)</f>
        <v>0</v>
      </c>
      <c r="BX90" s="37"/>
      <c r="BY90" s="37"/>
      <c r="BZ90" s="37"/>
      <c r="CA90" s="38"/>
      <c r="CB90" s="38"/>
      <c r="CC90" s="38"/>
      <c r="CD90" s="38"/>
      <c r="CE90" s="38"/>
      <c r="CF90" s="38"/>
      <c r="CG90" s="27"/>
    </row>
    <row r="91" spans="1:85" ht="12.75">
      <c r="A91" s="39">
        <v>60501</v>
      </c>
      <c r="B91" s="39" t="s">
        <v>155</v>
      </c>
      <c r="C91" s="41">
        <f t="shared" si="41"/>
        <v>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59"/>
      <c r="BQ91" s="59"/>
      <c r="BR91" s="59"/>
      <c r="BS91" s="59"/>
      <c r="BT91" s="59"/>
      <c r="BU91" s="59"/>
      <c r="BV91" s="48"/>
      <c r="BW91" s="48"/>
      <c r="BX91" s="37"/>
      <c r="BY91" s="37"/>
      <c r="BZ91" s="37"/>
      <c r="CA91" s="38"/>
      <c r="CB91" s="38"/>
      <c r="CC91" s="38"/>
      <c r="CD91" s="38"/>
      <c r="CE91" s="38"/>
      <c r="CF91" s="38"/>
      <c r="CG91" s="27"/>
    </row>
    <row r="92" spans="1:85" ht="12.75">
      <c r="A92" s="39">
        <v>60502</v>
      </c>
      <c r="B92" s="39" t="s">
        <v>156</v>
      </c>
      <c r="C92" s="41">
        <f t="shared" si="41"/>
        <v>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59"/>
      <c r="BQ92" s="59"/>
      <c r="BR92" s="59"/>
      <c r="BS92" s="59"/>
      <c r="BT92" s="59"/>
      <c r="BU92" s="59"/>
      <c r="BV92" s="48"/>
      <c r="BW92" s="48"/>
      <c r="BX92" s="37"/>
      <c r="BY92" s="37"/>
      <c r="BZ92" s="37"/>
      <c r="CA92" s="38"/>
      <c r="CB92" s="38"/>
      <c r="CC92" s="38"/>
      <c r="CD92" s="38"/>
      <c r="CE92" s="38"/>
      <c r="CF92" s="38"/>
      <c r="CG92" s="27"/>
    </row>
    <row r="93" spans="1:85" ht="12.75">
      <c r="A93" s="39">
        <v>60503</v>
      </c>
      <c r="B93" s="39" t="s">
        <v>157</v>
      </c>
      <c r="C93" s="41">
        <f t="shared" si="41"/>
        <v>0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59"/>
      <c r="BQ93" s="59"/>
      <c r="BR93" s="59"/>
      <c r="BS93" s="59"/>
      <c r="BT93" s="59"/>
      <c r="BU93" s="59"/>
      <c r="BV93" s="48"/>
      <c r="BW93" s="48"/>
      <c r="BX93" s="37"/>
      <c r="BY93" s="37"/>
      <c r="BZ93" s="37"/>
      <c r="CA93" s="38"/>
      <c r="CB93" s="38"/>
      <c r="CC93" s="38"/>
      <c r="CD93" s="38"/>
      <c r="CE93" s="38"/>
      <c r="CF93" s="38"/>
      <c r="CG93" s="27"/>
    </row>
    <row r="94" spans="1:85" ht="12.75">
      <c r="A94" s="39">
        <v>60504</v>
      </c>
      <c r="B94" s="39" t="s">
        <v>158</v>
      </c>
      <c r="C94" s="41">
        <f t="shared" si="41"/>
        <v>0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59"/>
      <c r="BQ94" s="59"/>
      <c r="BR94" s="59"/>
      <c r="BS94" s="59"/>
      <c r="BT94" s="59"/>
      <c r="BU94" s="59"/>
      <c r="BV94" s="48"/>
      <c r="BW94" s="48"/>
      <c r="BX94" s="37"/>
      <c r="BY94" s="37"/>
      <c r="BZ94" s="37"/>
      <c r="CA94" s="38"/>
      <c r="CB94" s="38"/>
      <c r="CC94" s="38"/>
      <c r="CD94" s="38"/>
      <c r="CE94" s="38"/>
      <c r="CF94" s="38"/>
      <c r="CG94" s="27"/>
    </row>
    <row r="95" spans="1:85" ht="12.75">
      <c r="A95" s="39">
        <v>60505</v>
      </c>
      <c r="B95" s="39" t="s">
        <v>159</v>
      </c>
      <c r="C95" s="41">
        <f t="shared" si="41"/>
        <v>0</v>
      </c>
      <c r="D95" s="41">
        <f aca="true" t="shared" si="46" ref="D95:BP95">+D96+D97</f>
        <v>0</v>
      </c>
      <c r="E95" s="41">
        <f t="shared" si="46"/>
        <v>0</v>
      </c>
      <c r="F95" s="41">
        <f t="shared" si="46"/>
        <v>0</v>
      </c>
      <c r="G95" s="41">
        <f t="shared" si="46"/>
        <v>0</v>
      </c>
      <c r="H95" s="41">
        <f t="shared" si="46"/>
        <v>0</v>
      </c>
      <c r="I95" s="41">
        <f t="shared" si="46"/>
        <v>0</v>
      </c>
      <c r="J95" s="41">
        <f t="shared" si="46"/>
        <v>0</v>
      </c>
      <c r="K95" s="41">
        <f t="shared" si="46"/>
        <v>0</v>
      </c>
      <c r="L95" s="41">
        <f t="shared" si="46"/>
        <v>0</v>
      </c>
      <c r="M95" s="41">
        <f t="shared" si="46"/>
        <v>0</v>
      </c>
      <c r="N95" s="41">
        <f t="shared" si="46"/>
        <v>0</v>
      </c>
      <c r="O95" s="41">
        <f t="shared" si="46"/>
        <v>0</v>
      </c>
      <c r="P95" s="41">
        <f t="shared" si="46"/>
        <v>0</v>
      </c>
      <c r="Q95" s="41">
        <f t="shared" si="46"/>
        <v>0</v>
      </c>
      <c r="R95" s="41">
        <f t="shared" si="46"/>
        <v>0</v>
      </c>
      <c r="S95" s="41">
        <f t="shared" si="46"/>
        <v>0</v>
      </c>
      <c r="T95" s="41">
        <f t="shared" si="46"/>
        <v>0</v>
      </c>
      <c r="U95" s="41">
        <f t="shared" si="46"/>
        <v>0</v>
      </c>
      <c r="V95" s="41">
        <f t="shared" si="46"/>
        <v>0</v>
      </c>
      <c r="W95" s="41">
        <f t="shared" si="46"/>
        <v>0</v>
      </c>
      <c r="X95" s="41">
        <f t="shared" si="46"/>
        <v>0</v>
      </c>
      <c r="Y95" s="41">
        <f t="shared" si="46"/>
        <v>0</v>
      </c>
      <c r="Z95" s="41">
        <f t="shared" si="46"/>
        <v>0</v>
      </c>
      <c r="AA95" s="41">
        <f t="shared" si="46"/>
        <v>0</v>
      </c>
      <c r="AB95" s="41">
        <f t="shared" si="46"/>
        <v>0</v>
      </c>
      <c r="AC95" s="41">
        <f t="shared" si="46"/>
        <v>0</v>
      </c>
      <c r="AD95" s="41">
        <f t="shared" si="46"/>
        <v>0</v>
      </c>
      <c r="AE95" s="41">
        <f t="shared" si="46"/>
        <v>0</v>
      </c>
      <c r="AF95" s="41">
        <f t="shared" si="46"/>
        <v>0</v>
      </c>
      <c r="AG95" s="41">
        <f>+AG96+AG97</f>
        <v>0</v>
      </c>
      <c r="AH95" s="41">
        <f>+AH96+AH97</f>
        <v>0</v>
      </c>
      <c r="AI95" s="41">
        <f>+AI96+AI97</f>
        <v>0</v>
      </c>
      <c r="AJ95" s="41">
        <f t="shared" si="46"/>
        <v>0</v>
      </c>
      <c r="AK95" s="41">
        <f t="shared" si="46"/>
        <v>0</v>
      </c>
      <c r="AL95" s="41">
        <f t="shared" si="46"/>
        <v>0</v>
      </c>
      <c r="AM95" s="41">
        <f>+AM96+AM97</f>
        <v>0</v>
      </c>
      <c r="AN95" s="41">
        <f t="shared" si="46"/>
        <v>0</v>
      </c>
      <c r="AO95" s="41">
        <f>+AO96+AO97</f>
        <v>0</v>
      </c>
      <c r="AP95" s="41">
        <f>+AP96+AP97</f>
        <v>0</v>
      </c>
      <c r="AQ95" s="41">
        <f>+AQ96+AQ97</f>
        <v>0</v>
      </c>
      <c r="AR95" s="41">
        <f t="shared" si="46"/>
        <v>0</v>
      </c>
      <c r="AS95" s="41">
        <f t="shared" si="46"/>
        <v>0</v>
      </c>
      <c r="AT95" s="41">
        <f t="shared" si="46"/>
        <v>0</v>
      </c>
      <c r="AU95" s="41">
        <f t="shared" si="46"/>
        <v>0</v>
      </c>
      <c r="AV95" s="41">
        <f t="shared" si="46"/>
        <v>0</v>
      </c>
      <c r="AW95" s="41">
        <f t="shared" si="46"/>
        <v>0</v>
      </c>
      <c r="AX95" s="41">
        <f t="shared" si="46"/>
        <v>0</v>
      </c>
      <c r="AY95" s="41">
        <f t="shared" si="46"/>
        <v>0</v>
      </c>
      <c r="AZ95" s="41">
        <f t="shared" si="46"/>
        <v>0</v>
      </c>
      <c r="BA95" s="41">
        <f t="shared" si="46"/>
        <v>0</v>
      </c>
      <c r="BB95" s="41">
        <f t="shared" si="46"/>
        <v>0</v>
      </c>
      <c r="BC95" s="41">
        <f t="shared" si="46"/>
        <v>0</v>
      </c>
      <c r="BD95" s="41">
        <f>+BD96+BD97</f>
        <v>0</v>
      </c>
      <c r="BE95" s="41">
        <f t="shared" si="46"/>
        <v>0</v>
      </c>
      <c r="BF95" s="41">
        <f t="shared" si="46"/>
        <v>0</v>
      </c>
      <c r="BG95" s="41">
        <f t="shared" si="46"/>
        <v>0</v>
      </c>
      <c r="BH95" s="41">
        <f t="shared" si="46"/>
        <v>0</v>
      </c>
      <c r="BI95" s="41">
        <f t="shared" si="46"/>
        <v>0</v>
      </c>
      <c r="BJ95" s="41">
        <f>+BJ96+BJ97</f>
        <v>0</v>
      </c>
      <c r="BK95" s="41">
        <f t="shared" si="46"/>
        <v>0</v>
      </c>
      <c r="BL95" s="41">
        <f t="shared" si="46"/>
        <v>0</v>
      </c>
      <c r="BM95" s="41">
        <f t="shared" si="46"/>
        <v>0</v>
      </c>
      <c r="BN95" s="41">
        <f t="shared" si="46"/>
        <v>0</v>
      </c>
      <c r="BO95" s="41">
        <f t="shared" si="46"/>
        <v>0</v>
      </c>
      <c r="BP95" s="41">
        <f t="shared" si="46"/>
        <v>0</v>
      </c>
      <c r="BQ95" s="41">
        <f aca="true" t="shared" si="47" ref="BQ95:BW95">+BQ96+BQ97</f>
        <v>0</v>
      </c>
      <c r="BR95" s="41">
        <f>+BR96+BR97</f>
        <v>0</v>
      </c>
      <c r="BS95" s="41">
        <f>+BS96+BS97</f>
        <v>0</v>
      </c>
      <c r="BT95" s="41">
        <f>+BT96+BT97</f>
        <v>0</v>
      </c>
      <c r="BU95" s="41">
        <f t="shared" si="47"/>
        <v>0</v>
      </c>
      <c r="BV95" s="41">
        <f t="shared" si="47"/>
        <v>0</v>
      </c>
      <c r="BW95" s="41">
        <f t="shared" si="47"/>
        <v>0</v>
      </c>
      <c r="BX95" s="37"/>
      <c r="BY95" s="37"/>
      <c r="BZ95" s="37"/>
      <c r="CA95" s="38"/>
      <c r="CB95" s="38"/>
      <c r="CC95" s="38"/>
      <c r="CD95" s="38"/>
      <c r="CE95" s="38"/>
      <c r="CF95" s="38"/>
      <c r="CG95" s="27"/>
    </row>
    <row r="96" spans="1:85" ht="12.75">
      <c r="A96" s="43">
        <v>605051</v>
      </c>
      <c r="B96" s="43" t="s">
        <v>160</v>
      </c>
      <c r="C96" s="30">
        <f t="shared" si="41"/>
        <v>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59"/>
      <c r="BQ96" s="59"/>
      <c r="BR96" s="59"/>
      <c r="BS96" s="59"/>
      <c r="BT96" s="59"/>
      <c r="BU96" s="59"/>
      <c r="BV96" s="48"/>
      <c r="BW96" s="48"/>
      <c r="BX96" s="37"/>
      <c r="BY96" s="37"/>
      <c r="BZ96" s="37"/>
      <c r="CA96" s="38"/>
      <c r="CB96" s="38"/>
      <c r="CC96" s="38"/>
      <c r="CD96" s="38"/>
      <c r="CE96" s="38"/>
      <c r="CF96" s="38"/>
      <c r="CG96" s="27"/>
    </row>
    <row r="97" spans="1:85" ht="12.75">
      <c r="A97" s="43">
        <v>605052</v>
      </c>
      <c r="B97" s="43" t="s">
        <v>161</v>
      </c>
      <c r="C97" s="30">
        <f t="shared" si="41"/>
        <v>0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59"/>
      <c r="BQ97" s="59"/>
      <c r="BR97" s="59"/>
      <c r="BS97" s="59"/>
      <c r="BT97" s="59"/>
      <c r="BU97" s="59"/>
      <c r="BV97" s="48"/>
      <c r="BW97" s="48"/>
      <c r="BX97" s="37"/>
      <c r="BY97" s="37"/>
      <c r="BZ97" s="37"/>
      <c r="CA97" s="38"/>
      <c r="CB97" s="38"/>
      <c r="CC97" s="38"/>
      <c r="CD97" s="38"/>
      <c r="CE97" s="38"/>
      <c r="CF97" s="38"/>
      <c r="CG97" s="27"/>
    </row>
    <row r="98" spans="1:85" ht="12.75">
      <c r="A98" s="28">
        <v>61</v>
      </c>
      <c r="B98" s="29" t="s">
        <v>162</v>
      </c>
      <c r="C98" s="30">
        <f t="shared" si="41"/>
        <v>-1009937.3800000001</v>
      </c>
      <c r="D98" s="60">
        <f>D99+D108+D115+D122+D132+D141</f>
        <v>0</v>
      </c>
      <c r="E98" s="60">
        <f aca="true" t="shared" si="48" ref="E98:BP98">E99+E108+E115+E122+E132+E141</f>
        <v>0</v>
      </c>
      <c r="F98" s="60">
        <f t="shared" si="48"/>
        <v>0</v>
      </c>
      <c r="G98" s="60">
        <f t="shared" si="48"/>
        <v>0</v>
      </c>
      <c r="H98" s="60">
        <f t="shared" si="48"/>
        <v>0</v>
      </c>
      <c r="I98" s="60">
        <f t="shared" si="48"/>
        <v>0</v>
      </c>
      <c r="J98" s="60">
        <f t="shared" si="48"/>
        <v>0</v>
      </c>
      <c r="K98" s="60">
        <f t="shared" si="48"/>
        <v>0</v>
      </c>
      <c r="L98" s="60">
        <f t="shared" si="48"/>
        <v>0</v>
      </c>
      <c r="M98" s="60">
        <f t="shared" si="48"/>
        <v>0</v>
      </c>
      <c r="N98" s="60">
        <f t="shared" si="48"/>
        <v>0</v>
      </c>
      <c r="O98" s="60">
        <f t="shared" si="48"/>
        <v>0</v>
      </c>
      <c r="P98" s="60">
        <f t="shared" si="48"/>
        <v>0</v>
      </c>
      <c r="Q98" s="60">
        <f t="shared" si="48"/>
        <v>0</v>
      </c>
      <c r="R98" s="60">
        <f t="shared" si="48"/>
        <v>0</v>
      </c>
      <c r="S98" s="60">
        <f t="shared" si="48"/>
        <v>0</v>
      </c>
      <c r="T98" s="60">
        <f t="shared" si="48"/>
        <v>0</v>
      </c>
      <c r="U98" s="60">
        <f t="shared" si="48"/>
        <v>0</v>
      </c>
      <c r="V98" s="60">
        <f t="shared" si="48"/>
        <v>0</v>
      </c>
      <c r="W98" s="60">
        <f t="shared" si="48"/>
        <v>0</v>
      </c>
      <c r="X98" s="60">
        <f t="shared" si="48"/>
        <v>0</v>
      </c>
      <c r="Y98" s="60">
        <f t="shared" si="48"/>
        <v>0</v>
      </c>
      <c r="Z98" s="60">
        <f t="shared" si="48"/>
        <v>0</v>
      </c>
      <c r="AA98" s="60">
        <f t="shared" si="48"/>
        <v>0</v>
      </c>
      <c r="AB98" s="60">
        <f t="shared" si="48"/>
        <v>0</v>
      </c>
      <c r="AC98" s="60">
        <f t="shared" si="48"/>
        <v>0</v>
      </c>
      <c r="AD98" s="60">
        <f t="shared" si="48"/>
        <v>0</v>
      </c>
      <c r="AE98" s="60">
        <f t="shared" si="48"/>
        <v>0</v>
      </c>
      <c r="AF98" s="60">
        <f t="shared" si="48"/>
        <v>0</v>
      </c>
      <c r="AG98" s="60">
        <f t="shared" si="48"/>
        <v>0</v>
      </c>
      <c r="AH98" s="60">
        <f t="shared" si="48"/>
        <v>0</v>
      </c>
      <c r="AI98" s="60">
        <f t="shared" si="48"/>
        <v>0</v>
      </c>
      <c r="AJ98" s="60">
        <f t="shared" si="48"/>
        <v>0</v>
      </c>
      <c r="AK98" s="60">
        <f t="shared" si="48"/>
        <v>0</v>
      </c>
      <c r="AL98" s="60">
        <f t="shared" si="48"/>
        <v>0</v>
      </c>
      <c r="AM98" s="60">
        <f t="shared" si="48"/>
        <v>0</v>
      </c>
      <c r="AN98" s="60">
        <f t="shared" si="48"/>
        <v>0</v>
      </c>
      <c r="AO98" s="60">
        <f t="shared" si="48"/>
        <v>0</v>
      </c>
      <c r="AP98" s="60">
        <f t="shared" si="48"/>
        <v>0</v>
      </c>
      <c r="AQ98" s="60">
        <f t="shared" si="48"/>
        <v>0</v>
      </c>
      <c r="AR98" s="60">
        <f t="shared" si="48"/>
        <v>0</v>
      </c>
      <c r="AS98" s="60">
        <f t="shared" si="48"/>
        <v>0</v>
      </c>
      <c r="AT98" s="60">
        <f t="shared" si="48"/>
        <v>-1009937.3800000001</v>
      </c>
      <c r="AU98" s="60">
        <f t="shared" si="48"/>
        <v>0</v>
      </c>
      <c r="AV98" s="60">
        <f t="shared" si="48"/>
        <v>0</v>
      </c>
      <c r="AW98" s="60">
        <f t="shared" si="48"/>
        <v>0</v>
      </c>
      <c r="AX98" s="60">
        <f t="shared" si="48"/>
        <v>0</v>
      </c>
      <c r="AY98" s="60">
        <f t="shared" si="48"/>
        <v>0</v>
      </c>
      <c r="AZ98" s="60">
        <f t="shared" si="48"/>
        <v>0</v>
      </c>
      <c r="BA98" s="60">
        <f t="shared" si="48"/>
        <v>0</v>
      </c>
      <c r="BB98" s="60">
        <f t="shared" si="48"/>
        <v>0</v>
      </c>
      <c r="BC98" s="60">
        <f t="shared" si="48"/>
        <v>0</v>
      </c>
      <c r="BD98" s="60">
        <f t="shared" si="48"/>
        <v>0</v>
      </c>
      <c r="BE98" s="60">
        <f t="shared" si="48"/>
        <v>0</v>
      </c>
      <c r="BF98" s="60">
        <f t="shared" si="48"/>
        <v>0</v>
      </c>
      <c r="BG98" s="60">
        <f t="shared" si="48"/>
        <v>0</v>
      </c>
      <c r="BH98" s="60">
        <f t="shared" si="48"/>
        <v>0</v>
      </c>
      <c r="BI98" s="60">
        <f t="shared" si="48"/>
        <v>0</v>
      </c>
      <c r="BJ98" s="60">
        <f t="shared" si="48"/>
        <v>0</v>
      </c>
      <c r="BK98" s="60">
        <f t="shared" si="48"/>
        <v>0</v>
      </c>
      <c r="BL98" s="60">
        <f t="shared" si="48"/>
        <v>0</v>
      </c>
      <c r="BM98" s="60">
        <f t="shared" si="48"/>
        <v>0</v>
      </c>
      <c r="BN98" s="60">
        <f t="shared" si="48"/>
        <v>0</v>
      </c>
      <c r="BO98" s="60">
        <f t="shared" si="48"/>
        <v>0</v>
      </c>
      <c r="BP98" s="60">
        <f t="shared" si="48"/>
        <v>0</v>
      </c>
      <c r="BQ98" s="60">
        <f aca="true" t="shared" si="49" ref="BQ98:BW98">BQ99+BQ108+BQ115+BQ122+BQ132+BQ141</f>
        <v>0</v>
      </c>
      <c r="BR98" s="60">
        <f t="shared" si="49"/>
        <v>0</v>
      </c>
      <c r="BS98" s="60">
        <f t="shared" si="49"/>
        <v>0</v>
      </c>
      <c r="BT98" s="60">
        <f t="shared" si="49"/>
        <v>0</v>
      </c>
      <c r="BU98" s="60">
        <f t="shared" si="49"/>
        <v>0</v>
      </c>
      <c r="BV98" s="60">
        <f t="shared" si="49"/>
        <v>0</v>
      </c>
      <c r="BW98" s="60">
        <f t="shared" si="49"/>
        <v>0</v>
      </c>
      <c r="BX98" s="37"/>
      <c r="BY98" s="37"/>
      <c r="BZ98" s="37"/>
      <c r="CA98" s="38"/>
      <c r="CB98" s="38"/>
      <c r="CC98" s="38"/>
      <c r="CD98" s="38"/>
      <c r="CE98" s="38"/>
      <c r="CF98" s="38"/>
      <c r="CG98" s="27"/>
    </row>
    <row r="99" spans="1:85" ht="12.75">
      <c r="A99" s="61">
        <v>610</v>
      </c>
      <c r="B99" s="62" t="s">
        <v>163</v>
      </c>
      <c r="C99" s="30">
        <f t="shared" si="41"/>
        <v>-548295.68</v>
      </c>
      <c r="D99" s="60">
        <f>D100+D104</f>
        <v>0</v>
      </c>
      <c r="E99" s="60">
        <f aca="true" t="shared" si="50" ref="E99:BP99">E100+E104</f>
        <v>0</v>
      </c>
      <c r="F99" s="60">
        <f t="shared" si="50"/>
        <v>0</v>
      </c>
      <c r="G99" s="60">
        <f t="shared" si="50"/>
        <v>0</v>
      </c>
      <c r="H99" s="60">
        <f t="shared" si="50"/>
        <v>0</v>
      </c>
      <c r="I99" s="60">
        <f t="shared" si="50"/>
        <v>0</v>
      </c>
      <c r="J99" s="60">
        <f t="shared" si="50"/>
        <v>0</v>
      </c>
      <c r="K99" s="60">
        <f t="shared" si="50"/>
        <v>0</v>
      </c>
      <c r="L99" s="60">
        <f t="shared" si="50"/>
        <v>0</v>
      </c>
      <c r="M99" s="60">
        <f t="shared" si="50"/>
        <v>0</v>
      </c>
      <c r="N99" s="60">
        <f t="shared" si="50"/>
        <v>0</v>
      </c>
      <c r="O99" s="60">
        <f t="shared" si="50"/>
        <v>0</v>
      </c>
      <c r="P99" s="60">
        <f t="shared" si="50"/>
        <v>0</v>
      </c>
      <c r="Q99" s="60">
        <f t="shared" si="50"/>
        <v>0</v>
      </c>
      <c r="R99" s="60">
        <f t="shared" si="50"/>
        <v>0</v>
      </c>
      <c r="S99" s="60">
        <f t="shared" si="50"/>
        <v>0</v>
      </c>
      <c r="T99" s="60">
        <f t="shared" si="50"/>
        <v>0</v>
      </c>
      <c r="U99" s="60">
        <f t="shared" si="50"/>
        <v>0</v>
      </c>
      <c r="V99" s="60">
        <f t="shared" si="50"/>
        <v>0</v>
      </c>
      <c r="W99" s="60">
        <f t="shared" si="50"/>
        <v>0</v>
      </c>
      <c r="X99" s="60">
        <f t="shared" si="50"/>
        <v>0</v>
      </c>
      <c r="Y99" s="60">
        <f t="shared" si="50"/>
        <v>0</v>
      </c>
      <c r="Z99" s="60">
        <f t="shared" si="50"/>
        <v>0</v>
      </c>
      <c r="AA99" s="60">
        <f t="shared" si="50"/>
        <v>0</v>
      </c>
      <c r="AB99" s="60">
        <f t="shared" si="50"/>
        <v>0</v>
      </c>
      <c r="AC99" s="60">
        <f t="shared" si="50"/>
        <v>0</v>
      </c>
      <c r="AD99" s="60">
        <f t="shared" si="50"/>
        <v>0</v>
      </c>
      <c r="AE99" s="60">
        <f t="shared" si="50"/>
        <v>0</v>
      </c>
      <c r="AF99" s="60">
        <f t="shared" si="50"/>
        <v>0</v>
      </c>
      <c r="AG99" s="60">
        <f t="shared" si="50"/>
        <v>0</v>
      </c>
      <c r="AH99" s="60">
        <f t="shared" si="50"/>
        <v>0</v>
      </c>
      <c r="AI99" s="60">
        <f t="shared" si="50"/>
        <v>0</v>
      </c>
      <c r="AJ99" s="60">
        <f t="shared" si="50"/>
        <v>0</v>
      </c>
      <c r="AK99" s="60">
        <f t="shared" si="50"/>
        <v>0</v>
      </c>
      <c r="AL99" s="60">
        <f t="shared" si="50"/>
        <v>0</v>
      </c>
      <c r="AM99" s="60">
        <f t="shared" si="50"/>
        <v>0</v>
      </c>
      <c r="AN99" s="60">
        <f t="shared" si="50"/>
        <v>0</v>
      </c>
      <c r="AO99" s="60">
        <f t="shared" si="50"/>
        <v>0</v>
      </c>
      <c r="AP99" s="60">
        <f t="shared" si="50"/>
        <v>0</v>
      </c>
      <c r="AQ99" s="60">
        <f t="shared" si="50"/>
        <v>0</v>
      </c>
      <c r="AR99" s="60">
        <f t="shared" si="50"/>
        <v>0</v>
      </c>
      <c r="AS99" s="60">
        <f t="shared" si="50"/>
        <v>0</v>
      </c>
      <c r="AT99" s="60">
        <f t="shared" si="50"/>
        <v>-548295.68</v>
      </c>
      <c r="AU99" s="60">
        <f t="shared" si="50"/>
        <v>0</v>
      </c>
      <c r="AV99" s="60">
        <f t="shared" si="50"/>
        <v>0</v>
      </c>
      <c r="AW99" s="60">
        <f t="shared" si="50"/>
        <v>0</v>
      </c>
      <c r="AX99" s="60">
        <f t="shared" si="50"/>
        <v>0</v>
      </c>
      <c r="AY99" s="60">
        <f t="shared" si="50"/>
        <v>0</v>
      </c>
      <c r="AZ99" s="60">
        <f t="shared" si="50"/>
        <v>0</v>
      </c>
      <c r="BA99" s="60">
        <f t="shared" si="50"/>
        <v>0</v>
      </c>
      <c r="BB99" s="60">
        <f t="shared" si="50"/>
        <v>0</v>
      </c>
      <c r="BC99" s="60">
        <f t="shared" si="50"/>
        <v>0</v>
      </c>
      <c r="BD99" s="60">
        <f t="shared" si="50"/>
        <v>0</v>
      </c>
      <c r="BE99" s="60">
        <f t="shared" si="50"/>
        <v>0</v>
      </c>
      <c r="BF99" s="60">
        <f t="shared" si="50"/>
        <v>0</v>
      </c>
      <c r="BG99" s="60">
        <f t="shared" si="50"/>
        <v>0</v>
      </c>
      <c r="BH99" s="60">
        <f t="shared" si="50"/>
        <v>0</v>
      </c>
      <c r="BI99" s="60">
        <f t="shared" si="50"/>
        <v>0</v>
      </c>
      <c r="BJ99" s="60">
        <f t="shared" si="50"/>
        <v>0</v>
      </c>
      <c r="BK99" s="60">
        <f t="shared" si="50"/>
        <v>0</v>
      </c>
      <c r="BL99" s="60">
        <f t="shared" si="50"/>
        <v>0</v>
      </c>
      <c r="BM99" s="60">
        <f t="shared" si="50"/>
        <v>0</v>
      </c>
      <c r="BN99" s="60">
        <f t="shared" si="50"/>
        <v>0</v>
      </c>
      <c r="BO99" s="60">
        <f t="shared" si="50"/>
        <v>0</v>
      </c>
      <c r="BP99" s="60">
        <f t="shared" si="50"/>
        <v>0</v>
      </c>
      <c r="BQ99" s="60">
        <f aca="true" t="shared" si="51" ref="BQ99:BW99">BQ100+BQ104</f>
        <v>0</v>
      </c>
      <c r="BR99" s="60">
        <f t="shared" si="51"/>
        <v>0</v>
      </c>
      <c r="BS99" s="60">
        <f t="shared" si="51"/>
        <v>0</v>
      </c>
      <c r="BT99" s="60">
        <f t="shared" si="51"/>
        <v>0</v>
      </c>
      <c r="BU99" s="60">
        <f t="shared" si="51"/>
        <v>0</v>
      </c>
      <c r="BV99" s="60">
        <f t="shared" si="51"/>
        <v>0</v>
      </c>
      <c r="BW99" s="60">
        <f t="shared" si="51"/>
        <v>0</v>
      </c>
      <c r="BX99" s="37"/>
      <c r="BY99" s="37"/>
      <c r="BZ99" s="37"/>
      <c r="CA99" s="38"/>
      <c r="CB99" s="38"/>
      <c r="CC99" s="38"/>
      <c r="CD99" s="38"/>
      <c r="CE99" s="38"/>
      <c r="CF99" s="38"/>
      <c r="CG99" s="27"/>
    </row>
    <row r="100" spans="1:85" ht="12.75">
      <c r="A100" s="39">
        <v>61001</v>
      </c>
      <c r="B100" s="40" t="s">
        <v>164</v>
      </c>
      <c r="C100" s="41">
        <f t="shared" si="41"/>
        <v>-548295.68</v>
      </c>
      <c r="D100" s="41">
        <f aca="true" t="shared" si="52" ref="D100:BP100">D101+D102+D103</f>
        <v>0</v>
      </c>
      <c r="E100" s="41">
        <f t="shared" si="52"/>
        <v>0</v>
      </c>
      <c r="F100" s="41">
        <f t="shared" si="52"/>
        <v>0</v>
      </c>
      <c r="G100" s="41">
        <f t="shared" si="52"/>
        <v>0</v>
      </c>
      <c r="H100" s="41">
        <f t="shared" si="52"/>
        <v>0</v>
      </c>
      <c r="I100" s="41">
        <f t="shared" si="52"/>
        <v>0</v>
      </c>
      <c r="J100" s="41">
        <f t="shared" si="52"/>
        <v>0</v>
      </c>
      <c r="K100" s="41">
        <f t="shared" si="52"/>
        <v>0</v>
      </c>
      <c r="L100" s="41">
        <f t="shared" si="52"/>
        <v>0</v>
      </c>
      <c r="M100" s="41">
        <f t="shared" si="52"/>
        <v>0</v>
      </c>
      <c r="N100" s="41">
        <f t="shared" si="52"/>
        <v>0</v>
      </c>
      <c r="O100" s="41">
        <f t="shared" si="52"/>
        <v>0</v>
      </c>
      <c r="P100" s="41">
        <f t="shared" si="52"/>
        <v>0</v>
      </c>
      <c r="Q100" s="41">
        <f t="shared" si="52"/>
        <v>0</v>
      </c>
      <c r="R100" s="41">
        <f t="shared" si="52"/>
        <v>0</v>
      </c>
      <c r="S100" s="41">
        <f t="shared" si="52"/>
        <v>0</v>
      </c>
      <c r="T100" s="41">
        <f t="shared" si="52"/>
        <v>0</v>
      </c>
      <c r="U100" s="41">
        <f t="shared" si="52"/>
        <v>0</v>
      </c>
      <c r="V100" s="41">
        <f t="shared" si="52"/>
        <v>0</v>
      </c>
      <c r="W100" s="41">
        <f t="shared" si="52"/>
        <v>0</v>
      </c>
      <c r="X100" s="41">
        <f t="shared" si="52"/>
        <v>0</v>
      </c>
      <c r="Y100" s="41">
        <f t="shared" si="52"/>
        <v>0</v>
      </c>
      <c r="Z100" s="41">
        <f t="shared" si="52"/>
        <v>0</v>
      </c>
      <c r="AA100" s="41">
        <f t="shared" si="52"/>
        <v>0</v>
      </c>
      <c r="AB100" s="41">
        <f t="shared" si="52"/>
        <v>0</v>
      </c>
      <c r="AC100" s="41">
        <f t="shared" si="52"/>
        <v>0</v>
      </c>
      <c r="AD100" s="41">
        <f t="shared" si="52"/>
        <v>0</v>
      </c>
      <c r="AE100" s="41">
        <f t="shared" si="52"/>
        <v>0</v>
      </c>
      <c r="AF100" s="41">
        <f t="shared" si="52"/>
        <v>0</v>
      </c>
      <c r="AG100" s="41">
        <f>AG101+AG102+AG103</f>
        <v>0</v>
      </c>
      <c r="AH100" s="41">
        <f>AH101+AH102+AH103</f>
        <v>0</v>
      </c>
      <c r="AI100" s="41">
        <f>AI101+AI102+AI103</f>
        <v>0</v>
      </c>
      <c r="AJ100" s="41">
        <f t="shared" si="52"/>
        <v>0</v>
      </c>
      <c r="AK100" s="41">
        <f t="shared" si="52"/>
        <v>0</v>
      </c>
      <c r="AL100" s="41">
        <f t="shared" si="52"/>
        <v>0</v>
      </c>
      <c r="AM100" s="41">
        <f>AM101+AM102+AM103</f>
        <v>0</v>
      </c>
      <c r="AN100" s="41">
        <f t="shared" si="52"/>
        <v>0</v>
      </c>
      <c r="AO100" s="41">
        <f>AO101+AO102+AO103</f>
        <v>0</v>
      </c>
      <c r="AP100" s="41">
        <f>AP101+AP102+AP103</f>
        <v>0</v>
      </c>
      <c r="AQ100" s="41">
        <f>AQ101+AQ102+AQ103</f>
        <v>0</v>
      </c>
      <c r="AR100" s="41">
        <f t="shared" si="52"/>
        <v>0</v>
      </c>
      <c r="AS100" s="41">
        <f t="shared" si="52"/>
        <v>0</v>
      </c>
      <c r="AT100" s="41">
        <f t="shared" si="52"/>
        <v>-548295.68</v>
      </c>
      <c r="AU100" s="41">
        <f t="shared" si="52"/>
        <v>0</v>
      </c>
      <c r="AV100" s="41">
        <f t="shared" si="52"/>
        <v>0</v>
      </c>
      <c r="AW100" s="41">
        <f t="shared" si="52"/>
        <v>0</v>
      </c>
      <c r="AX100" s="41">
        <f t="shared" si="52"/>
        <v>0</v>
      </c>
      <c r="AY100" s="41">
        <f t="shared" si="52"/>
        <v>0</v>
      </c>
      <c r="AZ100" s="41">
        <f t="shared" si="52"/>
        <v>0</v>
      </c>
      <c r="BA100" s="41">
        <f t="shared" si="52"/>
        <v>0</v>
      </c>
      <c r="BB100" s="41">
        <f t="shared" si="52"/>
        <v>0</v>
      </c>
      <c r="BC100" s="41">
        <f t="shared" si="52"/>
        <v>0</v>
      </c>
      <c r="BD100" s="41">
        <f>BD101+BD102+BD103</f>
        <v>0</v>
      </c>
      <c r="BE100" s="41">
        <f t="shared" si="52"/>
        <v>0</v>
      </c>
      <c r="BF100" s="41">
        <f t="shared" si="52"/>
        <v>0</v>
      </c>
      <c r="BG100" s="41">
        <f t="shared" si="52"/>
        <v>0</v>
      </c>
      <c r="BH100" s="41">
        <f t="shared" si="52"/>
        <v>0</v>
      </c>
      <c r="BI100" s="41">
        <f t="shared" si="52"/>
        <v>0</v>
      </c>
      <c r="BJ100" s="41">
        <f>BJ101+BJ102+BJ103</f>
        <v>0</v>
      </c>
      <c r="BK100" s="41">
        <f t="shared" si="52"/>
        <v>0</v>
      </c>
      <c r="BL100" s="41">
        <f t="shared" si="52"/>
        <v>0</v>
      </c>
      <c r="BM100" s="41">
        <f t="shared" si="52"/>
        <v>0</v>
      </c>
      <c r="BN100" s="41">
        <f t="shared" si="52"/>
        <v>0</v>
      </c>
      <c r="BO100" s="41">
        <f t="shared" si="52"/>
        <v>0</v>
      </c>
      <c r="BP100" s="41">
        <f t="shared" si="52"/>
        <v>0</v>
      </c>
      <c r="BQ100" s="41">
        <f aca="true" t="shared" si="53" ref="BQ100:BW100">BQ101+BQ102+BQ103</f>
        <v>0</v>
      </c>
      <c r="BR100" s="41">
        <f>BR101+BR102+BR103</f>
        <v>0</v>
      </c>
      <c r="BS100" s="41">
        <f>BS101+BS102+BS103</f>
        <v>0</v>
      </c>
      <c r="BT100" s="41">
        <f>BT101+BT102+BT103</f>
        <v>0</v>
      </c>
      <c r="BU100" s="41">
        <f t="shared" si="53"/>
        <v>0</v>
      </c>
      <c r="BV100" s="41">
        <f t="shared" si="53"/>
        <v>0</v>
      </c>
      <c r="BW100" s="41">
        <f t="shared" si="53"/>
        <v>0</v>
      </c>
      <c r="BX100" s="37"/>
      <c r="BY100" s="37"/>
      <c r="BZ100" s="37"/>
      <c r="CA100" s="38"/>
      <c r="CB100" s="38"/>
      <c r="CC100" s="38"/>
      <c r="CD100" s="38"/>
      <c r="CE100" s="38"/>
      <c r="CF100" s="38"/>
      <c r="CG100" s="27"/>
    </row>
    <row r="101" spans="1:85" ht="12.75">
      <c r="A101" s="43">
        <v>610011</v>
      </c>
      <c r="B101" s="43" t="s">
        <v>165</v>
      </c>
      <c r="C101" s="30">
        <f t="shared" si="41"/>
        <v>-548295.68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>
        <v>-548295.68</v>
      </c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8"/>
      <c r="BW101" s="48"/>
      <c r="BX101" s="37"/>
      <c r="BY101" s="37"/>
      <c r="BZ101" s="37"/>
      <c r="CA101" s="38"/>
      <c r="CB101" s="38"/>
      <c r="CC101" s="38"/>
      <c r="CD101" s="38"/>
      <c r="CE101" s="38"/>
      <c r="CF101" s="38"/>
      <c r="CG101" s="27"/>
    </row>
    <row r="102" spans="1:85" ht="12.75">
      <c r="A102" s="43">
        <v>610012</v>
      </c>
      <c r="B102" s="43" t="s">
        <v>166</v>
      </c>
      <c r="C102" s="30">
        <f t="shared" si="41"/>
        <v>0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8"/>
      <c r="BW102" s="48"/>
      <c r="BX102" s="37"/>
      <c r="BY102" s="37"/>
      <c r="BZ102" s="37"/>
      <c r="CA102" s="38"/>
      <c r="CB102" s="38"/>
      <c r="CC102" s="38"/>
      <c r="CD102" s="38"/>
      <c r="CE102" s="38"/>
      <c r="CF102" s="38"/>
      <c r="CG102" s="27"/>
    </row>
    <row r="103" spans="1:85" ht="12.75">
      <c r="A103" s="43">
        <v>610013</v>
      </c>
      <c r="B103" s="43" t="s">
        <v>167</v>
      </c>
      <c r="C103" s="30">
        <f t="shared" si="41"/>
        <v>0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8"/>
      <c r="BW103" s="48"/>
      <c r="BX103" s="37"/>
      <c r="BY103" s="37"/>
      <c r="BZ103" s="37"/>
      <c r="CA103" s="38"/>
      <c r="CB103" s="38"/>
      <c r="CC103" s="38"/>
      <c r="CD103" s="38"/>
      <c r="CE103" s="38"/>
      <c r="CF103" s="38"/>
      <c r="CG103" s="27"/>
    </row>
    <row r="104" spans="1:85" ht="12.75">
      <c r="A104" s="39">
        <v>61002</v>
      </c>
      <c r="B104" s="40" t="s">
        <v>168</v>
      </c>
      <c r="C104" s="41">
        <f t="shared" si="41"/>
        <v>0</v>
      </c>
      <c r="D104" s="41">
        <f aca="true" t="shared" si="54" ref="D104:BP104">D105+D106+D107</f>
        <v>0</v>
      </c>
      <c r="E104" s="41">
        <f t="shared" si="54"/>
        <v>0</v>
      </c>
      <c r="F104" s="41">
        <f t="shared" si="54"/>
        <v>0</v>
      </c>
      <c r="G104" s="41">
        <f t="shared" si="54"/>
        <v>0</v>
      </c>
      <c r="H104" s="41">
        <f t="shared" si="54"/>
        <v>0</v>
      </c>
      <c r="I104" s="41">
        <f t="shared" si="54"/>
        <v>0</v>
      </c>
      <c r="J104" s="41">
        <f t="shared" si="54"/>
        <v>0</v>
      </c>
      <c r="K104" s="41">
        <f t="shared" si="54"/>
        <v>0</v>
      </c>
      <c r="L104" s="41">
        <f t="shared" si="54"/>
        <v>0</v>
      </c>
      <c r="M104" s="41">
        <f t="shared" si="54"/>
        <v>0</v>
      </c>
      <c r="N104" s="41">
        <f t="shared" si="54"/>
        <v>0</v>
      </c>
      <c r="O104" s="41">
        <f t="shared" si="54"/>
        <v>0</v>
      </c>
      <c r="P104" s="41">
        <f t="shared" si="54"/>
        <v>0</v>
      </c>
      <c r="Q104" s="41">
        <f t="shared" si="54"/>
        <v>0</v>
      </c>
      <c r="R104" s="41">
        <f t="shared" si="54"/>
        <v>0</v>
      </c>
      <c r="S104" s="41">
        <f t="shared" si="54"/>
        <v>0</v>
      </c>
      <c r="T104" s="41">
        <f t="shared" si="54"/>
        <v>0</v>
      </c>
      <c r="U104" s="41">
        <f t="shared" si="54"/>
        <v>0</v>
      </c>
      <c r="V104" s="41">
        <f t="shared" si="54"/>
        <v>0</v>
      </c>
      <c r="W104" s="41">
        <f t="shared" si="54"/>
        <v>0</v>
      </c>
      <c r="X104" s="41">
        <f t="shared" si="54"/>
        <v>0</v>
      </c>
      <c r="Y104" s="41">
        <f t="shared" si="54"/>
        <v>0</v>
      </c>
      <c r="Z104" s="41">
        <f t="shared" si="54"/>
        <v>0</v>
      </c>
      <c r="AA104" s="41">
        <f t="shared" si="54"/>
        <v>0</v>
      </c>
      <c r="AB104" s="41">
        <f t="shared" si="54"/>
        <v>0</v>
      </c>
      <c r="AC104" s="41">
        <f t="shared" si="54"/>
        <v>0</v>
      </c>
      <c r="AD104" s="41">
        <f t="shared" si="54"/>
        <v>0</v>
      </c>
      <c r="AE104" s="41">
        <f t="shared" si="54"/>
        <v>0</v>
      </c>
      <c r="AF104" s="41">
        <f t="shared" si="54"/>
        <v>0</v>
      </c>
      <c r="AG104" s="41">
        <f>AG105+AG106+AG107</f>
        <v>0</v>
      </c>
      <c r="AH104" s="41">
        <f>AH105+AH106+AH107</f>
        <v>0</v>
      </c>
      <c r="AI104" s="41">
        <f>AI105+AI106+AI107</f>
        <v>0</v>
      </c>
      <c r="AJ104" s="41">
        <f t="shared" si="54"/>
        <v>0</v>
      </c>
      <c r="AK104" s="41">
        <f t="shared" si="54"/>
        <v>0</v>
      </c>
      <c r="AL104" s="41">
        <f t="shared" si="54"/>
        <v>0</v>
      </c>
      <c r="AM104" s="41">
        <f>AM105+AM106+AM107</f>
        <v>0</v>
      </c>
      <c r="AN104" s="41">
        <f t="shared" si="54"/>
        <v>0</v>
      </c>
      <c r="AO104" s="41">
        <f>AO105+AO106+AO107</f>
        <v>0</v>
      </c>
      <c r="AP104" s="41">
        <f>AP105+AP106+AP107</f>
        <v>0</v>
      </c>
      <c r="AQ104" s="41">
        <f>AQ105+AQ106+AQ107</f>
        <v>0</v>
      </c>
      <c r="AR104" s="41">
        <f t="shared" si="54"/>
        <v>0</v>
      </c>
      <c r="AS104" s="41">
        <f t="shared" si="54"/>
        <v>0</v>
      </c>
      <c r="AT104" s="41">
        <f t="shared" si="54"/>
        <v>0</v>
      </c>
      <c r="AU104" s="41">
        <f t="shared" si="54"/>
        <v>0</v>
      </c>
      <c r="AV104" s="41">
        <f t="shared" si="54"/>
        <v>0</v>
      </c>
      <c r="AW104" s="41">
        <f t="shared" si="54"/>
        <v>0</v>
      </c>
      <c r="AX104" s="41">
        <f t="shared" si="54"/>
        <v>0</v>
      </c>
      <c r="AY104" s="41">
        <f t="shared" si="54"/>
        <v>0</v>
      </c>
      <c r="AZ104" s="41">
        <f t="shared" si="54"/>
        <v>0</v>
      </c>
      <c r="BA104" s="41">
        <f t="shared" si="54"/>
        <v>0</v>
      </c>
      <c r="BB104" s="41">
        <f t="shared" si="54"/>
        <v>0</v>
      </c>
      <c r="BC104" s="41">
        <f t="shared" si="54"/>
        <v>0</v>
      </c>
      <c r="BD104" s="41">
        <f>BD105+BD106+BD107</f>
        <v>0</v>
      </c>
      <c r="BE104" s="41">
        <f t="shared" si="54"/>
        <v>0</v>
      </c>
      <c r="BF104" s="41">
        <f t="shared" si="54"/>
        <v>0</v>
      </c>
      <c r="BG104" s="41">
        <f t="shared" si="54"/>
        <v>0</v>
      </c>
      <c r="BH104" s="41">
        <f t="shared" si="54"/>
        <v>0</v>
      </c>
      <c r="BI104" s="41">
        <f t="shared" si="54"/>
        <v>0</v>
      </c>
      <c r="BJ104" s="41">
        <f>BJ105+BJ106+BJ107</f>
        <v>0</v>
      </c>
      <c r="BK104" s="41">
        <f t="shared" si="54"/>
        <v>0</v>
      </c>
      <c r="BL104" s="41">
        <f t="shared" si="54"/>
        <v>0</v>
      </c>
      <c r="BM104" s="41">
        <f t="shared" si="54"/>
        <v>0</v>
      </c>
      <c r="BN104" s="41">
        <f t="shared" si="54"/>
        <v>0</v>
      </c>
      <c r="BO104" s="41">
        <f t="shared" si="54"/>
        <v>0</v>
      </c>
      <c r="BP104" s="41">
        <f t="shared" si="54"/>
        <v>0</v>
      </c>
      <c r="BQ104" s="41">
        <f aca="true" t="shared" si="55" ref="BQ104:BW104">BQ105+BQ106+BQ107</f>
        <v>0</v>
      </c>
      <c r="BR104" s="41">
        <f>BR105+BR106+BR107</f>
        <v>0</v>
      </c>
      <c r="BS104" s="41">
        <f>BS105+BS106+BS107</f>
        <v>0</v>
      </c>
      <c r="BT104" s="41">
        <f>BT105+BT106+BT107</f>
        <v>0</v>
      </c>
      <c r="BU104" s="41">
        <f t="shared" si="55"/>
        <v>0</v>
      </c>
      <c r="BV104" s="41">
        <f t="shared" si="55"/>
        <v>0</v>
      </c>
      <c r="BW104" s="41">
        <f t="shared" si="55"/>
        <v>0</v>
      </c>
      <c r="BX104" s="37"/>
      <c r="BY104" s="37"/>
      <c r="BZ104" s="37"/>
      <c r="CA104" s="38"/>
      <c r="CB104" s="38"/>
      <c r="CC104" s="38"/>
      <c r="CD104" s="38"/>
      <c r="CE104" s="38"/>
      <c r="CF104" s="38"/>
      <c r="CG104" s="27"/>
    </row>
    <row r="105" spans="1:85" ht="12.75">
      <c r="A105" s="43">
        <v>610021</v>
      </c>
      <c r="B105" s="43" t="s">
        <v>169</v>
      </c>
      <c r="C105" s="30">
        <f t="shared" si="41"/>
        <v>0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8"/>
      <c r="BW105" s="48"/>
      <c r="BX105" s="37"/>
      <c r="BY105" s="37"/>
      <c r="BZ105" s="37"/>
      <c r="CA105" s="38"/>
      <c r="CB105" s="38"/>
      <c r="CC105" s="38"/>
      <c r="CD105" s="38"/>
      <c r="CE105" s="38"/>
      <c r="CF105" s="38"/>
      <c r="CG105" s="27"/>
    </row>
    <row r="106" spans="1:85" ht="12.75">
      <c r="A106" s="43">
        <v>610022</v>
      </c>
      <c r="B106" s="43" t="s">
        <v>170</v>
      </c>
      <c r="C106" s="30">
        <f t="shared" si="41"/>
        <v>0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59"/>
      <c r="BQ106" s="59"/>
      <c r="BR106" s="59"/>
      <c r="BS106" s="59"/>
      <c r="BT106" s="59"/>
      <c r="BU106" s="59"/>
      <c r="BV106" s="48"/>
      <c r="BW106" s="48"/>
      <c r="BX106" s="37"/>
      <c r="BY106" s="37"/>
      <c r="BZ106" s="37"/>
      <c r="CA106" s="38"/>
      <c r="CB106" s="38"/>
      <c r="CC106" s="38"/>
      <c r="CD106" s="38"/>
      <c r="CE106" s="38"/>
      <c r="CF106" s="38"/>
      <c r="CG106" s="27"/>
    </row>
    <row r="107" spans="1:85" ht="12.75">
      <c r="A107" s="43">
        <v>610023</v>
      </c>
      <c r="B107" s="43" t="s">
        <v>171</v>
      </c>
      <c r="C107" s="30">
        <f t="shared" si="41"/>
        <v>0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59"/>
      <c r="BQ107" s="59"/>
      <c r="BR107" s="59"/>
      <c r="BS107" s="59"/>
      <c r="BT107" s="59"/>
      <c r="BU107" s="59"/>
      <c r="BV107" s="48"/>
      <c r="BW107" s="48"/>
      <c r="BX107" s="37"/>
      <c r="BY107" s="37"/>
      <c r="BZ107" s="37"/>
      <c r="CA107" s="38"/>
      <c r="CB107" s="38"/>
      <c r="CC107" s="38"/>
      <c r="CD107" s="38"/>
      <c r="CE107" s="38"/>
      <c r="CF107" s="38"/>
      <c r="CG107" s="27"/>
    </row>
    <row r="108" spans="1:85" ht="12.75">
      <c r="A108" s="33">
        <v>611</v>
      </c>
      <c r="B108" s="34" t="s">
        <v>172</v>
      </c>
      <c r="C108" s="35">
        <f t="shared" si="41"/>
        <v>-340232.6300000001</v>
      </c>
      <c r="D108" s="36">
        <f>D109+D112</f>
        <v>0</v>
      </c>
      <c r="E108" s="57">
        <f aca="true" t="shared" si="56" ref="E108:BQ108">E109+E112</f>
        <v>0</v>
      </c>
      <c r="F108" s="57">
        <f t="shared" si="56"/>
        <v>0</v>
      </c>
      <c r="G108" s="57">
        <f t="shared" si="56"/>
        <v>0</v>
      </c>
      <c r="H108" s="57">
        <f t="shared" si="56"/>
        <v>0</v>
      </c>
      <c r="I108" s="57">
        <f t="shared" si="56"/>
        <v>0</v>
      </c>
      <c r="J108" s="57">
        <f t="shared" si="56"/>
        <v>0</v>
      </c>
      <c r="K108" s="57">
        <f t="shared" si="56"/>
        <v>0</v>
      </c>
      <c r="L108" s="57">
        <f t="shared" si="56"/>
        <v>0</v>
      </c>
      <c r="M108" s="57">
        <f t="shared" si="56"/>
        <v>0</v>
      </c>
      <c r="N108" s="57">
        <f t="shared" si="56"/>
        <v>0</v>
      </c>
      <c r="O108" s="57">
        <f t="shared" si="56"/>
        <v>0</v>
      </c>
      <c r="P108" s="57">
        <f t="shared" si="56"/>
        <v>0</v>
      </c>
      <c r="Q108" s="57">
        <f t="shared" si="56"/>
        <v>0</v>
      </c>
      <c r="R108" s="57">
        <f t="shared" si="56"/>
        <v>0</v>
      </c>
      <c r="S108" s="57">
        <f t="shared" si="56"/>
        <v>0</v>
      </c>
      <c r="T108" s="57">
        <f t="shared" si="56"/>
        <v>0</v>
      </c>
      <c r="U108" s="57">
        <f t="shared" si="56"/>
        <v>0</v>
      </c>
      <c r="V108" s="57">
        <f t="shared" si="56"/>
        <v>0</v>
      </c>
      <c r="W108" s="57">
        <f t="shared" si="56"/>
        <v>0</v>
      </c>
      <c r="X108" s="57">
        <f t="shared" si="56"/>
        <v>0</v>
      </c>
      <c r="Y108" s="57">
        <f t="shared" si="56"/>
        <v>0</v>
      </c>
      <c r="Z108" s="57">
        <f t="shared" si="56"/>
        <v>0</v>
      </c>
      <c r="AA108" s="57">
        <f t="shared" si="56"/>
        <v>0</v>
      </c>
      <c r="AB108" s="57">
        <f t="shared" si="56"/>
        <v>0</v>
      </c>
      <c r="AC108" s="57">
        <f t="shared" si="56"/>
        <v>0</v>
      </c>
      <c r="AD108" s="57">
        <f t="shared" si="56"/>
        <v>0</v>
      </c>
      <c r="AE108" s="57">
        <f t="shared" si="56"/>
        <v>0</v>
      </c>
      <c r="AF108" s="57">
        <f t="shared" si="56"/>
        <v>0</v>
      </c>
      <c r="AG108" s="57">
        <f>AG109+AG112</f>
        <v>0</v>
      </c>
      <c r="AH108" s="57">
        <f>AH109+AH112</f>
        <v>0</v>
      </c>
      <c r="AI108" s="57">
        <f>AI109+AI112</f>
        <v>0</v>
      </c>
      <c r="AJ108" s="57">
        <f t="shared" si="56"/>
        <v>0</v>
      </c>
      <c r="AK108" s="57">
        <f t="shared" si="56"/>
        <v>0</v>
      </c>
      <c r="AL108" s="57">
        <f t="shared" si="56"/>
        <v>0</v>
      </c>
      <c r="AM108" s="57">
        <f>AM109+AM112</f>
        <v>0</v>
      </c>
      <c r="AN108" s="57">
        <f t="shared" si="56"/>
        <v>0</v>
      </c>
      <c r="AO108" s="57">
        <f>AO109+AO112</f>
        <v>0</v>
      </c>
      <c r="AP108" s="57">
        <f>AP109+AP112</f>
        <v>0</v>
      </c>
      <c r="AQ108" s="57">
        <f>AQ109+AQ112</f>
        <v>0</v>
      </c>
      <c r="AR108" s="57">
        <f t="shared" si="56"/>
        <v>0</v>
      </c>
      <c r="AS108" s="57">
        <f t="shared" si="56"/>
        <v>0</v>
      </c>
      <c r="AT108" s="57">
        <f t="shared" si="56"/>
        <v>-340232.6300000001</v>
      </c>
      <c r="AU108" s="57">
        <f t="shared" si="56"/>
        <v>0</v>
      </c>
      <c r="AV108" s="57">
        <f t="shared" si="56"/>
        <v>0</v>
      </c>
      <c r="AW108" s="57">
        <f t="shared" si="56"/>
        <v>0</v>
      </c>
      <c r="AX108" s="57">
        <f t="shared" si="56"/>
        <v>0</v>
      </c>
      <c r="AY108" s="57">
        <f t="shared" si="56"/>
        <v>0</v>
      </c>
      <c r="AZ108" s="57">
        <f t="shared" si="56"/>
        <v>0</v>
      </c>
      <c r="BA108" s="57">
        <f t="shared" si="56"/>
        <v>0</v>
      </c>
      <c r="BB108" s="57">
        <f t="shared" si="56"/>
        <v>0</v>
      </c>
      <c r="BC108" s="57">
        <f t="shared" si="56"/>
        <v>0</v>
      </c>
      <c r="BD108" s="57">
        <f>BD109+BD112</f>
        <v>0</v>
      </c>
      <c r="BE108" s="57">
        <f t="shared" si="56"/>
        <v>0</v>
      </c>
      <c r="BF108" s="57">
        <f t="shared" si="56"/>
        <v>0</v>
      </c>
      <c r="BG108" s="57">
        <f t="shared" si="56"/>
        <v>0</v>
      </c>
      <c r="BH108" s="57">
        <f t="shared" si="56"/>
        <v>0</v>
      </c>
      <c r="BI108" s="57">
        <f t="shared" si="56"/>
        <v>0</v>
      </c>
      <c r="BJ108" s="57">
        <f>BJ109+BJ112</f>
        <v>0</v>
      </c>
      <c r="BK108" s="57">
        <f t="shared" si="56"/>
        <v>0</v>
      </c>
      <c r="BL108" s="57">
        <f t="shared" si="56"/>
        <v>0</v>
      </c>
      <c r="BM108" s="57">
        <f t="shared" si="56"/>
        <v>0</v>
      </c>
      <c r="BN108" s="57">
        <f t="shared" si="56"/>
        <v>0</v>
      </c>
      <c r="BO108" s="57">
        <f t="shared" si="56"/>
        <v>0</v>
      </c>
      <c r="BP108" s="58">
        <f t="shared" si="56"/>
        <v>0</v>
      </c>
      <c r="BQ108" s="58">
        <f t="shared" si="56"/>
        <v>0</v>
      </c>
      <c r="BR108" s="58">
        <f aca="true" t="shared" si="57" ref="BR108:BW108">BR109+BR112</f>
        <v>0</v>
      </c>
      <c r="BS108" s="58">
        <f t="shared" si="57"/>
        <v>0</v>
      </c>
      <c r="BT108" s="58">
        <f t="shared" si="57"/>
        <v>0</v>
      </c>
      <c r="BU108" s="58">
        <f t="shared" si="57"/>
        <v>0</v>
      </c>
      <c r="BV108" s="57">
        <f t="shared" si="57"/>
        <v>0</v>
      </c>
      <c r="BW108" s="57">
        <f t="shared" si="57"/>
        <v>0</v>
      </c>
      <c r="BX108" s="37"/>
      <c r="BY108" s="37"/>
      <c r="BZ108" s="37"/>
      <c r="CA108" s="38"/>
      <c r="CB108" s="38"/>
      <c r="CC108" s="38"/>
      <c r="CD108" s="38"/>
      <c r="CE108" s="38"/>
      <c r="CF108" s="38"/>
      <c r="CG108" s="27"/>
    </row>
    <row r="109" spans="1:85" ht="12.75">
      <c r="A109" s="39">
        <v>61101</v>
      </c>
      <c r="B109" s="40" t="s">
        <v>173</v>
      </c>
      <c r="C109" s="41">
        <f t="shared" si="41"/>
        <v>-376873.6000000001</v>
      </c>
      <c r="D109" s="51">
        <f>D110+D111</f>
        <v>0</v>
      </c>
      <c r="E109" s="52">
        <f aca="true" t="shared" si="58" ref="E109:BQ109">E110+E111</f>
        <v>0</v>
      </c>
      <c r="F109" s="52">
        <f t="shared" si="58"/>
        <v>0</v>
      </c>
      <c r="G109" s="52">
        <f t="shared" si="58"/>
        <v>0</v>
      </c>
      <c r="H109" s="52">
        <f t="shared" si="58"/>
        <v>0</v>
      </c>
      <c r="I109" s="52">
        <f t="shared" si="58"/>
        <v>0</v>
      </c>
      <c r="J109" s="52">
        <f t="shared" si="58"/>
        <v>0</v>
      </c>
      <c r="K109" s="52">
        <f t="shared" si="58"/>
        <v>0</v>
      </c>
      <c r="L109" s="52">
        <f t="shared" si="58"/>
        <v>0</v>
      </c>
      <c r="M109" s="52">
        <f t="shared" si="58"/>
        <v>0</v>
      </c>
      <c r="N109" s="52">
        <f t="shared" si="58"/>
        <v>0</v>
      </c>
      <c r="O109" s="52">
        <f t="shared" si="58"/>
        <v>0</v>
      </c>
      <c r="P109" s="52">
        <f t="shared" si="58"/>
        <v>0</v>
      </c>
      <c r="Q109" s="52">
        <f t="shared" si="58"/>
        <v>0</v>
      </c>
      <c r="R109" s="52">
        <f t="shared" si="58"/>
        <v>0</v>
      </c>
      <c r="S109" s="52">
        <f t="shared" si="58"/>
        <v>0</v>
      </c>
      <c r="T109" s="52">
        <f t="shared" si="58"/>
        <v>0</v>
      </c>
      <c r="U109" s="52">
        <f t="shared" si="58"/>
        <v>0</v>
      </c>
      <c r="V109" s="52">
        <f t="shared" si="58"/>
        <v>0</v>
      </c>
      <c r="W109" s="52">
        <f t="shared" si="58"/>
        <v>0</v>
      </c>
      <c r="X109" s="52">
        <f t="shared" si="58"/>
        <v>0</v>
      </c>
      <c r="Y109" s="52">
        <f t="shared" si="58"/>
        <v>0</v>
      </c>
      <c r="Z109" s="52">
        <f t="shared" si="58"/>
        <v>0</v>
      </c>
      <c r="AA109" s="52">
        <f t="shared" si="58"/>
        <v>0</v>
      </c>
      <c r="AB109" s="52">
        <f t="shared" si="58"/>
        <v>0</v>
      </c>
      <c r="AC109" s="52">
        <f t="shared" si="58"/>
        <v>0</v>
      </c>
      <c r="AD109" s="52">
        <f t="shared" si="58"/>
        <v>0</v>
      </c>
      <c r="AE109" s="52">
        <f t="shared" si="58"/>
        <v>0</v>
      </c>
      <c r="AF109" s="52">
        <f t="shared" si="58"/>
        <v>0</v>
      </c>
      <c r="AG109" s="52">
        <f>AG110+AG111</f>
        <v>0</v>
      </c>
      <c r="AH109" s="52">
        <f>AH110+AH111</f>
        <v>0</v>
      </c>
      <c r="AI109" s="52">
        <f>AI110+AI111</f>
        <v>0</v>
      </c>
      <c r="AJ109" s="52">
        <f t="shared" si="58"/>
        <v>0</v>
      </c>
      <c r="AK109" s="52">
        <f t="shared" si="58"/>
        <v>0</v>
      </c>
      <c r="AL109" s="52">
        <f t="shared" si="58"/>
        <v>0</v>
      </c>
      <c r="AM109" s="52">
        <f>AM110+AM111</f>
        <v>0</v>
      </c>
      <c r="AN109" s="52">
        <f t="shared" si="58"/>
        <v>0</v>
      </c>
      <c r="AO109" s="52">
        <f>AO110+AO111</f>
        <v>0</v>
      </c>
      <c r="AP109" s="52">
        <f>AP110+AP111</f>
        <v>0</v>
      </c>
      <c r="AQ109" s="52">
        <f>AQ110+AQ111</f>
        <v>0</v>
      </c>
      <c r="AR109" s="52">
        <f t="shared" si="58"/>
        <v>0</v>
      </c>
      <c r="AS109" s="52">
        <f t="shared" si="58"/>
        <v>0</v>
      </c>
      <c r="AT109" s="52">
        <f t="shared" si="58"/>
        <v>-376873.6000000001</v>
      </c>
      <c r="AU109" s="52">
        <f t="shared" si="58"/>
        <v>0</v>
      </c>
      <c r="AV109" s="52">
        <f t="shared" si="58"/>
        <v>0</v>
      </c>
      <c r="AW109" s="52">
        <f t="shared" si="58"/>
        <v>0</v>
      </c>
      <c r="AX109" s="52">
        <f t="shared" si="58"/>
        <v>0</v>
      </c>
      <c r="AY109" s="52">
        <f t="shared" si="58"/>
        <v>0</v>
      </c>
      <c r="AZ109" s="52">
        <f t="shared" si="58"/>
        <v>0</v>
      </c>
      <c r="BA109" s="52">
        <f t="shared" si="58"/>
        <v>0</v>
      </c>
      <c r="BB109" s="52">
        <f t="shared" si="58"/>
        <v>0</v>
      </c>
      <c r="BC109" s="52">
        <f t="shared" si="58"/>
        <v>0</v>
      </c>
      <c r="BD109" s="52">
        <f>BD110+BD111</f>
        <v>0</v>
      </c>
      <c r="BE109" s="52">
        <f t="shared" si="58"/>
        <v>0</v>
      </c>
      <c r="BF109" s="52">
        <f t="shared" si="58"/>
        <v>0</v>
      </c>
      <c r="BG109" s="52">
        <f t="shared" si="58"/>
        <v>0</v>
      </c>
      <c r="BH109" s="52">
        <f t="shared" si="58"/>
        <v>0</v>
      </c>
      <c r="BI109" s="52">
        <f t="shared" si="58"/>
        <v>0</v>
      </c>
      <c r="BJ109" s="52">
        <f>BJ110+BJ111</f>
        <v>0</v>
      </c>
      <c r="BK109" s="52">
        <f t="shared" si="58"/>
        <v>0</v>
      </c>
      <c r="BL109" s="52">
        <f t="shared" si="58"/>
        <v>0</v>
      </c>
      <c r="BM109" s="52">
        <f t="shared" si="58"/>
        <v>0</v>
      </c>
      <c r="BN109" s="52">
        <f t="shared" si="58"/>
        <v>0</v>
      </c>
      <c r="BO109" s="52">
        <f t="shared" si="58"/>
        <v>0</v>
      </c>
      <c r="BP109" s="53">
        <f t="shared" si="58"/>
        <v>0</v>
      </c>
      <c r="BQ109" s="53">
        <f t="shared" si="58"/>
        <v>0</v>
      </c>
      <c r="BR109" s="53">
        <f aca="true" t="shared" si="59" ref="BR109:BW109">BR110+BR111</f>
        <v>0</v>
      </c>
      <c r="BS109" s="53">
        <f t="shared" si="59"/>
        <v>0</v>
      </c>
      <c r="BT109" s="53">
        <f t="shared" si="59"/>
        <v>0</v>
      </c>
      <c r="BU109" s="53">
        <f t="shared" si="59"/>
        <v>0</v>
      </c>
      <c r="BV109" s="52">
        <f t="shared" si="59"/>
        <v>0</v>
      </c>
      <c r="BW109" s="52">
        <f t="shared" si="59"/>
        <v>0</v>
      </c>
      <c r="BX109" s="37"/>
      <c r="BY109" s="37"/>
      <c r="BZ109" s="37"/>
      <c r="CA109" s="38"/>
      <c r="CB109" s="38"/>
      <c r="CC109" s="38"/>
      <c r="CD109" s="38"/>
      <c r="CE109" s="38"/>
      <c r="CF109" s="38"/>
      <c r="CG109" s="27"/>
    </row>
    <row r="110" spans="1:85" ht="12.75">
      <c r="A110" s="43">
        <v>611011</v>
      </c>
      <c r="B110" s="54" t="s">
        <v>174</v>
      </c>
      <c r="C110" s="30">
        <f t="shared" si="41"/>
        <v>-1431989.04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>
        <v>-1431989.04</v>
      </c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6"/>
      <c r="BW110" s="56"/>
      <c r="BX110" s="37"/>
      <c r="BY110" s="37"/>
      <c r="BZ110" s="37"/>
      <c r="CA110" s="38"/>
      <c r="CB110" s="38"/>
      <c r="CC110" s="38"/>
      <c r="CD110" s="38"/>
      <c r="CE110" s="38"/>
      <c r="CF110" s="38"/>
      <c r="CG110" s="27"/>
    </row>
    <row r="111" spans="1:85" ht="12.75">
      <c r="A111" s="43">
        <v>611012</v>
      </c>
      <c r="B111" s="54" t="s">
        <v>175</v>
      </c>
      <c r="C111" s="30">
        <f t="shared" si="41"/>
        <v>1055115.44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>
        <v>1055115.44</v>
      </c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6"/>
      <c r="BW111" s="56"/>
      <c r="BX111" s="37"/>
      <c r="BY111" s="37"/>
      <c r="BZ111" s="37"/>
      <c r="CA111" s="38"/>
      <c r="CB111" s="38"/>
      <c r="CC111" s="38"/>
      <c r="CD111" s="38"/>
      <c r="CE111" s="38"/>
      <c r="CF111" s="38"/>
      <c r="CG111" s="27"/>
    </row>
    <row r="112" spans="1:85" ht="12.75">
      <c r="A112" s="39">
        <v>61102</v>
      </c>
      <c r="B112" s="40" t="s">
        <v>176</v>
      </c>
      <c r="C112" s="41">
        <f t="shared" si="41"/>
        <v>36640.97</v>
      </c>
      <c r="D112" s="51">
        <f>D113+D114</f>
        <v>0</v>
      </c>
      <c r="E112" s="52">
        <f aca="true" t="shared" si="60" ref="E112:BQ112">E113+E114</f>
        <v>0</v>
      </c>
      <c r="F112" s="52">
        <f t="shared" si="60"/>
        <v>0</v>
      </c>
      <c r="G112" s="52">
        <f t="shared" si="60"/>
        <v>0</v>
      </c>
      <c r="H112" s="52">
        <f t="shared" si="60"/>
        <v>0</v>
      </c>
      <c r="I112" s="52">
        <f t="shared" si="60"/>
        <v>0</v>
      </c>
      <c r="J112" s="52">
        <f t="shared" si="60"/>
        <v>0</v>
      </c>
      <c r="K112" s="52">
        <f t="shared" si="60"/>
        <v>0</v>
      </c>
      <c r="L112" s="52">
        <f t="shared" si="60"/>
        <v>0</v>
      </c>
      <c r="M112" s="52">
        <f t="shared" si="60"/>
        <v>0</v>
      </c>
      <c r="N112" s="52">
        <f t="shared" si="60"/>
        <v>0</v>
      </c>
      <c r="O112" s="52">
        <f t="shared" si="60"/>
        <v>0</v>
      </c>
      <c r="P112" s="52">
        <f t="shared" si="60"/>
        <v>0</v>
      </c>
      <c r="Q112" s="52">
        <f t="shared" si="60"/>
        <v>0</v>
      </c>
      <c r="R112" s="52">
        <f t="shared" si="60"/>
        <v>0</v>
      </c>
      <c r="S112" s="52">
        <f t="shared" si="60"/>
        <v>0</v>
      </c>
      <c r="T112" s="52">
        <f t="shared" si="60"/>
        <v>0</v>
      </c>
      <c r="U112" s="52">
        <f t="shared" si="60"/>
        <v>0</v>
      </c>
      <c r="V112" s="52">
        <f t="shared" si="60"/>
        <v>0</v>
      </c>
      <c r="W112" s="52">
        <f t="shared" si="60"/>
        <v>0</v>
      </c>
      <c r="X112" s="52">
        <f t="shared" si="60"/>
        <v>0</v>
      </c>
      <c r="Y112" s="52">
        <f t="shared" si="60"/>
        <v>0</v>
      </c>
      <c r="Z112" s="52">
        <f t="shared" si="60"/>
        <v>0</v>
      </c>
      <c r="AA112" s="52">
        <f t="shared" si="60"/>
        <v>0</v>
      </c>
      <c r="AB112" s="52">
        <f t="shared" si="60"/>
        <v>0</v>
      </c>
      <c r="AC112" s="52">
        <f t="shared" si="60"/>
        <v>0</v>
      </c>
      <c r="AD112" s="52">
        <f t="shared" si="60"/>
        <v>0</v>
      </c>
      <c r="AE112" s="52">
        <f t="shared" si="60"/>
        <v>0</v>
      </c>
      <c r="AF112" s="52">
        <f t="shared" si="60"/>
        <v>0</v>
      </c>
      <c r="AG112" s="52">
        <f>AG113+AG114</f>
        <v>0</v>
      </c>
      <c r="AH112" s="52">
        <f>AH113+AH114</f>
        <v>0</v>
      </c>
      <c r="AI112" s="52">
        <f>AI113+AI114</f>
        <v>0</v>
      </c>
      <c r="AJ112" s="52">
        <f t="shared" si="60"/>
        <v>0</v>
      </c>
      <c r="AK112" s="52">
        <f t="shared" si="60"/>
        <v>0</v>
      </c>
      <c r="AL112" s="52">
        <f t="shared" si="60"/>
        <v>0</v>
      </c>
      <c r="AM112" s="52">
        <f>AM113+AM114</f>
        <v>0</v>
      </c>
      <c r="AN112" s="52">
        <f t="shared" si="60"/>
        <v>0</v>
      </c>
      <c r="AO112" s="52">
        <f>AO113+AO114</f>
        <v>0</v>
      </c>
      <c r="AP112" s="52">
        <f>AP113+AP114</f>
        <v>0</v>
      </c>
      <c r="AQ112" s="52">
        <f>AQ113+AQ114</f>
        <v>0</v>
      </c>
      <c r="AR112" s="52">
        <f t="shared" si="60"/>
        <v>0</v>
      </c>
      <c r="AS112" s="52">
        <f t="shared" si="60"/>
        <v>0</v>
      </c>
      <c r="AT112" s="52">
        <f t="shared" si="60"/>
        <v>36640.97</v>
      </c>
      <c r="AU112" s="52">
        <f t="shared" si="60"/>
        <v>0</v>
      </c>
      <c r="AV112" s="52">
        <f t="shared" si="60"/>
        <v>0</v>
      </c>
      <c r="AW112" s="52">
        <f t="shared" si="60"/>
        <v>0</v>
      </c>
      <c r="AX112" s="52">
        <f t="shared" si="60"/>
        <v>0</v>
      </c>
      <c r="AY112" s="52">
        <f t="shared" si="60"/>
        <v>0</v>
      </c>
      <c r="AZ112" s="52">
        <f t="shared" si="60"/>
        <v>0</v>
      </c>
      <c r="BA112" s="52">
        <f t="shared" si="60"/>
        <v>0</v>
      </c>
      <c r="BB112" s="52">
        <f t="shared" si="60"/>
        <v>0</v>
      </c>
      <c r="BC112" s="52">
        <f t="shared" si="60"/>
        <v>0</v>
      </c>
      <c r="BD112" s="52">
        <f>BD113+BD114</f>
        <v>0</v>
      </c>
      <c r="BE112" s="52">
        <f t="shared" si="60"/>
        <v>0</v>
      </c>
      <c r="BF112" s="52">
        <f t="shared" si="60"/>
        <v>0</v>
      </c>
      <c r="BG112" s="52">
        <f t="shared" si="60"/>
        <v>0</v>
      </c>
      <c r="BH112" s="52">
        <f t="shared" si="60"/>
        <v>0</v>
      </c>
      <c r="BI112" s="52">
        <f t="shared" si="60"/>
        <v>0</v>
      </c>
      <c r="BJ112" s="52">
        <f>BJ113+BJ114</f>
        <v>0</v>
      </c>
      <c r="BK112" s="52">
        <f t="shared" si="60"/>
        <v>0</v>
      </c>
      <c r="BL112" s="52">
        <f t="shared" si="60"/>
        <v>0</v>
      </c>
      <c r="BM112" s="52">
        <f t="shared" si="60"/>
        <v>0</v>
      </c>
      <c r="BN112" s="52">
        <f t="shared" si="60"/>
        <v>0</v>
      </c>
      <c r="BO112" s="52">
        <f t="shared" si="60"/>
        <v>0</v>
      </c>
      <c r="BP112" s="53">
        <f t="shared" si="60"/>
        <v>0</v>
      </c>
      <c r="BQ112" s="53">
        <f t="shared" si="60"/>
        <v>0</v>
      </c>
      <c r="BR112" s="53">
        <f aca="true" t="shared" si="61" ref="BR112:BW112">BR113+BR114</f>
        <v>0</v>
      </c>
      <c r="BS112" s="53">
        <f t="shared" si="61"/>
        <v>0</v>
      </c>
      <c r="BT112" s="53">
        <f t="shared" si="61"/>
        <v>0</v>
      </c>
      <c r="BU112" s="53">
        <f t="shared" si="61"/>
        <v>0</v>
      </c>
      <c r="BV112" s="52">
        <f t="shared" si="61"/>
        <v>0</v>
      </c>
      <c r="BW112" s="52">
        <f t="shared" si="61"/>
        <v>0</v>
      </c>
      <c r="BX112" s="37"/>
      <c r="BY112" s="37"/>
      <c r="BZ112" s="37"/>
      <c r="CA112" s="38"/>
      <c r="CB112" s="38"/>
      <c r="CC112" s="38"/>
      <c r="CD112" s="38"/>
      <c r="CE112" s="38"/>
      <c r="CF112" s="38"/>
      <c r="CG112" s="27"/>
    </row>
    <row r="113" spans="1:85" ht="12.75">
      <c r="A113" s="43">
        <v>611021</v>
      </c>
      <c r="B113" s="54" t="s">
        <v>177</v>
      </c>
      <c r="C113" s="30">
        <f t="shared" si="41"/>
        <v>277301.06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>
        <v>277301.06</v>
      </c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6"/>
      <c r="BW113" s="56"/>
      <c r="BX113" s="37"/>
      <c r="BY113" s="37"/>
      <c r="BZ113" s="37"/>
      <c r="CA113" s="38"/>
      <c r="CB113" s="38"/>
      <c r="CC113" s="38"/>
      <c r="CD113" s="38"/>
      <c r="CE113" s="38"/>
      <c r="CF113" s="38"/>
      <c r="CG113" s="27"/>
    </row>
    <row r="114" spans="1:85" ht="12.75">
      <c r="A114" s="43">
        <v>611022</v>
      </c>
      <c r="B114" s="54" t="s">
        <v>178</v>
      </c>
      <c r="C114" s="30">
        <f t="shared" si="41"/>
        <v>-240660.09</v>
      </c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>
        <v>-240660.09</v>
      </c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6"/>
      <c r="BW114" s="56"/>
      <c r="BX114" s="37"/>
      <c r="BY114" s="37"/>
      <c r="BZ114" s="37"/>
      <c r="CA114" s="38"/>
      <c r="CB114" s="38"/>
      <c r="CC114" s="38"/>
      <c r="CD114" s="38"/>
      <c r="CE114" s="38"/>
      <c r="CF114" s="38"/>
      <c r="CG114" s="27"/>
    </row>
    <row r="115" spans="1:85" ht="12.75">
      <c r="A115" s="33">
        <v>612</v>
      </c>
      <c r="B115" s="34" t="s">
        <v>179</v>
      </c>
      <c r="C115" s="35">
        <f t="shared" si="41"/>
        <v>0</v>
      </c>
      <c r="D115" s="36">
        <f>D116+D119</f>
        <v>0</v>
      </c>
      <c r="E115" s="57">
        <f aca="true" t="shared" si="62" ref="E115:BQ115">E116+E119</f>
        <v>0</v>
      </c>
      <c r="F115" s="57">
        <f t="shared" si="62"/>
        <v>0</v>
      </c>
      <c r="G115" s="57">
        <f t="shared" si="62"/>
        <v>0</v>
      </c>
      <c r="H115" s="57">
        <f t="shared" si="62"/>
        <v>0</v>
      </c>
      <c r="I115" s="57">
        <f t="shared" si="62"/>
        <v>0</v>
      </c>
      <c r="J115" s="57">
        <f t="shared" si="62"/>
        <v>0</v>
      </c>
      <c r="K115" s="57">
        <f t="shared" si="62"/>
        <v>0</v>
      </c>
      <c r="L115" s="57">
        <f t="shared" si="62"/>
        <v>0</v>
      </c>
      <c r="M115" s="57">
        <f t="shared" si="62"/>
        <v>0</v>
      </c>
      <c r="N115" s="57">
        <f t="shared" si="62"/>
        <v>0</v>
      </c>
      <c r="O115" s="57">
        <f t="shared" si="62"/>
        <v>0</v>
      </c>
      <c r="P115" s="57">
        <f t="shared" si="62"/>
        <v>0</v>
      </c>
      <c r="Q115" s="57">
        <f t="shared" si="62"/>
        <v>0</v>
      </c>
      <c r="R115" s="57">
        <f t="shared" si="62"/>
        <v>0</v>
      </c>
      <c r="S115" s="57">
        <f t="shared" si="62"/>
        <v>0</v>
      </c>
      <c r="T115" s="57">
        <f t="shared" si="62"/>
        <v>0</v>
      </c>
      <c r="U115" s="57">
        <f t="shared" si="62"/>
        <v>0</v>
      </c>
      <c r="V115" s="57">
        <f t="shared" si="62"/>
        <v>0</v>
      </c>
      <c r="W115" s="57">
        <f t="shared" si="62"/>
        <v>0</v>
      </c>
      <c r="X115" s="57">
        <f t="shared" si="62"/>
        <v>0</v>
      </c>
      <c r="Y115" s="57">
        <f t="shared" si="62"/>
        <v>0</v>
      </c>
      <c r="Z115" s="57">
        <f t="shared" si="62"/>
        <v>0</v>
      </c>
      <c r="AA115" s="57">
        <f t="shared" si="62"/>
        <v>0</v>
      </c>
      <c r="AB115" s="57">
        <f t="shared" si="62"/>
        <v>0</v>
      </c>
      <c r="AC115" s="57">
        <f t="shared" si="62"/>
        <v>0</v>
      </c>
      <c r="AD115" s="57">
        <f t="shared" si="62"/>
        <v>0</v>
      </c>
      <c r="AE115" s="57">
        <f t="shared" si="62"/>
        <v>0</v>
      </c>
      <c r="AF115" s="57">
        <f t="shared" si="62"/>
        <v>0</v>
      </c>
      <c r="AG115" s="57">
        <f>AG116+AG119</f>
        <v>0</v>
      </c>
      <c r="AH115" s="57">
        <f>AH116+AH119</f>
        <v>0</v>
      </c>
      <c r="AI115" s="57">
        <f>AI116+AI119</f>
        <v>0</v>
      </c>
      <c r="AJ115" s="57">
        <f t="shared" si="62"/>
        <v>0</v>
      </c>
      <c r="AK115" s="57">
        <f t="shared" si="62"/>
        <v>0</v>
      </c>
      <c r="AL115" s="57">
        <f t="shared" si="62"/>
        <v>0</v>
      </c>
      <c r="AM115" s="57">
        <f>AM116+AM119</f>
        <v>0</v>
      </c>
      <c r="AN115" s="57">
        <f t="shared" si="62"/>
        <v>0</v>
      </c>
      <c r="AO115" s="57">
        <f>AO116+AO119</f>
        <v>0</v>
      </c>
      <c r="AP115" s="57">
        <f>AP116+AP119</f>
        <v>0</v>
      </c>
      <c r="AQ115" s="57">
        <f>AQ116+AQ119</f>
        <v>0</v>
      </c>
      <c r="AR115" s="57">
        <f t="shared" si="62"/>
        <v>0</v>
      </c>
      <c r="AS115" s="57">
        <f t="shared" si="62"/>
        <v>0</v>
      </c>
      <c r="AT115" s="57">
        <f t="shared" si="62"/>
        <v>0</v>
      </c>
      <c r="AU115" s="57">
        <f t="shared" si="62"/>
        <v>0</v>
      </c>
      <c r="AV115" s="57">
        <f t="shared" si="62"/>
        <v>0</v>
      </c>
      <c r="AW115" s="57">
        <f t="shared" si="62"/>
        <v>0</v>
      </c>
      <c r="AX115" s="57">
        <f t="shared" si="62"/>
        <v>0</v>
      </c>
      <c r="AY115" s="57">
        <f t="shared" si="62"/>
        <v>0</v>
      </c>
      <c r="AZ115" s="57">
        <f t="shared" si="62"/>
        <v>0</v>
      </c>
      <c r="BA115" s="57">
        <f t="shared" si="62"/>
        <v>0</v>
      </c>
      <c r="BB115" s="57">
        <f t="shared" si="62"/>
        <v>0</v>
      </c>
      <c r="BC115" s="57">
        <f t="shared" si="62"/>
        <v>0</v>
      </c>
      <c r="BD115" s="57">
        <f>BD116+BD119</f>
        <v>0</v>
      </c>
      <c r="BE115" s="57">
        <f t="shared" si="62"/>
        <v>0</v>
      </c>
      <c r="BF115" s="57">
        <f t="shared" si="62"/>
        <v>0</v>
      </c>
      <c r="BG115" s="57">
        <f t="shared" si="62"/>
        <v>0</v>
      </c>
      <c r="BH115" s="57">
        <f t="shared" si="62"/>
        <v>0</v>
      </c>
      <c r="BI115" s="57">
        <f t="shared" si="62"/>
        <v>0</v>
      </c>
      <c r="BJ115" s="57">
        <f>BJ116+BJ119</f>
        <v>0</v>
      </c>
      <c r="BK115" s="57">
        <f t="shared" si="62"/>
        <v>0</v>
      </c>
      <c r="BL115" s="57">
        <f t="shared" si="62"/>
        <v>0</v>
      </c>
      <c r="BM115" s="57">
        <f t="shared" si="62"/>
        <v>0</v>
      </c>
      <c r="BN115" s="57">
        <f t="shared" si="62"/>
        <v>0</v>
      </c>
      <c r="BO115" s="57">
        <f t="shared" si="62"/>
        <v>0</v>
      </c>
      <c r="BP115" s="58">
        <f t="shared" si="62"/>
        <v>0</v>
      </c>
      <c r="BQ115" s="58">
        <f t="shared" si="62"/>
        <v>0</v>
      </c>
      <c r="BR115" s="58">
        <f aca="true" t="shared" si="63" ref="BR115:BW115">BR116+BR119</f>
        <v>0</v>
      </c>
      <c r="BS115" s="58">
        <f t="shared" si="63"/>
        <v>0</v>
      </c>
      <c r="BT115" s="58">
        <f t="shared" si="63"/>
        <v>0</v>
      </c>
      <c r="BU115" s="58">
        <f t="shared" si="63"/>
        <v>0</v>
      </c>
      <c r="BV115" s="57">
        <f t="shared" si="63"/>
        <v>0</v>
      </c>
      <c r="BW115" s="57">
        <f t="shared" si="63"/>
        <v>0</v>
      </c>
      <c r="BX115" s="37"/>
      <c r="BY115" s="37"/>
      <c r="BZ115" s="37"/>
      <c r="CA115" s="38"/>
      <c r="CB115" s="38"/>
      <c r="CC115" s="38"/>
      <c r="CD115" s="38"/>
      <c r="CE115" s="38"/>
      <c r="CF115" s="38"/>
      <c r="CG115" s="27"/>
    </row>
    <row r="116" spans="1:85" ht="12.75">
      <c r="A116" s="39">
        <v>61201</v>
      </c>
      <c r="B116" s="40" t="s">
        <v>180</v>
      </c>
      <c r="C116" s="41">
        <f t="shared" si="41"/>
        <v>0</v>
      </c>
      <c r="D116" s="51">
        <f>D117+D118</f>
        <v>0</v>
      </c>
      <c r="E116" s="52">
        <f aca="true" t="shared" si="64" ref="E116:BQ116">E117+E118</f>
        <v>0</v>
      </c>
      <c r="F116" s="52">
        <f t="shared" si="64"/>
        <v>0</v>
      </c>
      <c r="G116" s="52">
        <f t="shared" si="64"/>
        <v>0</v>
      </c>
      <c r="H116" s="52">
        <f t="shared" si="64"/>
        <v>0</v>
      </c>
      <c r="I116" s="52">
        <f t="shared" si="64"/>
        <v>0</v>
      </c>
      <c r="J116" s="52">
        <f t="shared" si="64"/>
        <v>0</v>
      </c>
      <c r="K116" s="52">
        <f t="shared" si="64"/>
        <v>0</v>
      </c>
      <c r="L116" s="52">
        <f t="shared" si="64"/>
        <v>0</v>
      </c>
      <c r="M116" s="52">
        <f t="shared" si="64"/>
        <v>0</v>
      </c>
      <c r="N116" s="52">
        <f t="shared" si="64"/>
        <v>0</v>
      </c>
      <c r="O116" s="52">
        <f t="shared" si="64"/>
        <v>0</v>
      </c>
      <c r="P116" s="52">
        <f t="shared" si="64"/>
        <v>0</v>
      </c>
      <c r="Q116" s="52">
        <f t="shared" si="64"/>
        <v>0</v>
      </c>
      <c r="R116" s="52">
        <f t="shared" si="64"/>
        <v>0</v>
      </c>
      <c r="S116" s="52">
        <f t="shared" si="64"/>
        <v>0</v>
      </c>
      <c r="T116" s="52">
        <f t="shared" si="64"/>
        <v>0</v>
      </c>
      <c r="U116" s="52">
        <f t="shared" si="64"/>
        <v>0</v>
      </c>
      <c r="V116" s="52">
        <f t="shared" si="64"/>
        <v>0</v>
      </c>
      <c r="W116" s="52">
        <f t="shared" si="64"/>
        <v>0</v>
      </c>
      <c r="X116" s="52">
        <f t="shared" si="64"/>
        <v>0</v>
      </c>
      <c r="Y116" s="52">
        <f t="shared" si="64"/>
        <v>0</v>
      </c>
      <c r="Z116" s="52">
        <f t="shared" si="64"/>
        <v>0</v>
      </c>
      <c r="AA116" s="52">
        <f t="shared" si="64"/>
        <v>0</v>
      </c>
      <c r="AB116" s="52">
        <f t="shared" si="64"/>
        <v>0</v>
      </c>
      <c r="AC116" s="52">
        <f t="shared" si="64"/>
        <v>0</v>
      </c>
      <c r="AD116" s="52">
        <f t="shared" si="64"/>
        <v>0</v>
      </c>
      <c r="AE116" s="52">
        <f t="shared" si="64"/>
        <v>0</v>
      </c>
      <c r="AF116" s="52">
        <f t="shared" si="64"/>
        <v>0</v>
      </c>
      <c r="AG116" s="52">
        <f>AG117+AG118</f>
        <v>0</v>
      </c>
      <c r="AH116" s="52">
        <f>AH117+AH118</f>
        <v>0</v>
      </c>
      <c r="AI116" s="52">
        <f>AI117+AI118</f>
        <v>0</v>
      </c>
      <c r="AJ116" s="52">
        <f t="shared" si="64"/>
        <v>0</v>
      </c>
      <c r="AK116" s="52">
        <f t="shared" si="64"/>
        <v>0</v>
      </c>
      <c r="AL116" s="52">
        <f t="shared" si="64"/>
        <v>0</v>
      </c>
      <c r="AM116" s="52">
        <f>AM117+AM118</f>
        <v>0</v>
      </c>
      <c r="AN116" s="52">
        <f t="shared" si="64"/>
        <v>0</v>
      </c>
      <c r="AO116" s="52">
        <f>AO117+AO118</f>
        <v>0</v>
      </c>
      <c r="AP116" s="52">
        <f>AP117+AP118</f>
        <v>0</v>
      </c>
      <c r="AQ116" s="52">
        <f>AQ117+AQ118</f>
        <v>0</v>
      </c>
      <c r="AR116" s="52">
        <f t="shared" si="64"/>
        <v>0</v>
      </c>
      <c r="AS116" s="52">
        <f t="shared" si="64"/>
        <v>0</v>
      </c>
      <c r="AT116" s="52">
        <f t="shared" si="64"/>
        <v>0</v>
      </c>
      <c r="AU116" s="52">
        <f t="shared" si="64"/>
        <v>0</v>
      </c>
      <c r="AV116" s="52">
        <f t="shared" si="64"/>
        <v>0</v>
      </c>
      <c r="AW116" s="52">
        <f t="shared" si="64"/>
        <v>0</v>
      </c>
      <c r="AX116" s="52">
        <f t="shared" si="64"/>
        <v>0</v>
      </c>
      <c r="AY116" s="52">
        <f t="shared" si="64"/>
        <v>0</v>
      </c>
      <c r="AZ116" s="52">
        <f t="shared" si="64"/>
        <v>0</v>
      </c>
      <c r="BA116" s="52">
        <f t="shared" si="64"/>
        <v>0</v>
      </c>
      <c r="BB116" s="52">
        <f t="shared" si="64"/>
        <v>0</v>
      </c>
      <c r="BC116" s="52">
        <f t="shared" si="64"/>
        <v>0</v>
      </c>
      <c r="BD116" s="52">
        <f>BD117+BD118</f>
        <v>0</v>
      </c>
      <c r="BE116" s="52">
        <f t="shared" si="64"/>
        <v>0</v>
      </c>
      <c r="BF116" s="52">
        <f t="shared" si="64"/>
        <v>0</v>
      </c>
      <c r="BG116" s="52">
        <f t="shared" si="64"/>
        <v>0</v>
      </c>
      <c r="BH116" s="52">
        <f t="shared" si="64"/>
        <v>0</v>
      </c>
      <c r="BI116" s="52">
        <f t="shared" si="64"/>
        <v>0</v>
      </c>
      <c r="BJ116" s="52">
        <f>BJ117+BJ118</f>
        <v>0</v>
      </c>
      <c r="BK116" s="52">
        <f t="shared" si="64"/>
        <v>0</v>
      </c>
      <c r="BL116" s="52">
        <f t="shared" si="64"/>
        <v>0</v>
      </c>
      <c r="BM116" s="52">
        <f t="shared" si="64"/>
        <v>0</v>
      </c>
      <c r="BN116" s="52">
        <f t="shared" si="64"/>
        <v>0</v>
      </c>
      <c r="BO116" s="52">
        <f t="shared" si="64"/>
        <v>0</v>
      </c>
      <c r="BP116" s="53">
        <f t="shared" si="64"/>
        <v>0</v>
      </c>
      <c r="BQ116" s="53">
        <f t="shared" si="64"/>
        <v>0</v>
      </c>
      <c r="BR116" s="53">
        <f aca="true" t="shared" si="65" ref="BR116:BW116">BR117+BR118</f>
        <v>0</v>
      </c>
      <c r="BS116" s="53">
        <f t="shared" si="65"/>
        <v>0</v>
      </c>
      <c r="BT116" s="53">
        <f t="shared" si="65"/>
        <v>0</v>
      </c>
      <c r="BU116" s="53">
        <f t="shared" si="65"/>
        <v>0</v>
      </c>
      <c r="BV116" s="52">
        <f t="shared" si="65"/>
        <v>0</v>
      </c>
      <c r="BW116" s="52">
        <f t="shared" si="65"/>
        <v>0</v>
      </c>
      <c r="BX116" s="37"/>
      <c r="BY116" s="37"/>
      <c r="BZ116" s="37"/>
      <c r="CA116" s="38"/>
      <c r="CB116" s="38"/>
      <c r="CC116" s="38"/>
      <c r="CD116" s="38"/>
      <c r="CE116" s="38"/>
      <c r="CF116" s="38"/>
      <c r="CG116" s="27"/>
    </row>
    <row r="117" spans="1:85" ht="12.75">
      <c r="A117" s="43">
        <v>612011</v>
      </c>
      <c r="B117" s="54" t="s">
        <v>181</v>
      </c>
      <c r="C117" s="30">
        <f t="shared" si="41"/>
        <v>0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6"/>
      <c r="BW117" s="56"/>
      <c r="BX117" s="37"/>
      <c r="BY117" s="37"/>
      <c r="BZ117" s="37"/>
      <c r="CA117" s="38"/>
      <c r="CB117" s="38"/>
      <c r="CC117" s="38"/>
      <c r="CD117" s="38"/>
      <c r="CE117" s="38"/>
      <c r="CF117" s="38"/>
      <c r="CG117" s="27"/>
    </row>
    <row r="118" spans="1:85" ht="12.75">
      <c r="A118" s="43">
        <v>612012</v>
      </c>
      <c r="B118" s="54" t="s">
        <v>182</v>
      </c>
      <c r="C118" s="30">
        <f t="shared" si="41"/>
        <v>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6"/>
      <c r="BW118" s="56"/>
      <c r="BX118" s="37"/>
      <c r="BY118" s="37"/>
      <c r="BZ118" s="37"/>
      <c r="CA118" s="38"/>
      <c r="CB118" s="38"/>
      <c r="CC118" s="38"/>
      <c r="CD118" s="38"/>
      <c r="CE118" s="38"/>
      <c r="CF118" s="38"/>
      <c r="CG118" s="27"/>
    </row>
    <row r="119" spans="1:85" ht="12.75">
      <c r="A119" s="39">
        <v>61202</v>
      </c>
      <c r="B119" s="40" t="s">
        <v>183</v>
      </c>
      <c r="C119" s="41">
        <f t="shared" si="41"/>
        <v>0</v>
      </c>
      <c r="D119" s="51">
        <f>D120+D121</f>
        <v>0</v>
      </c>
      <c r="E119" s="52">
        <f aca="true" t="shared" si="66" ref="E119:BQ119">E120+E121</f>
        <v>0</v>
      </c>
      <c r="F119" s="52">
        <f t="shared" si="66"/>
        <v>0</v>
      </c>
      <c r="G119" s="52">
        <f t="shared" si="66"/>
        <v>0</v>
      </c>
      <c r="H119" s="52">
        <f t="shared" si="66"/>
        <v>0</v>
      </c>
      <c r="I119" s="52">
        <f t="shared" si="66"/>
        <v>0</v>
      </c>
      <c r="J119" s="52">
        <f t="shared" si="66"/>
        <v>0</v>
      </c>
      <c r="K119" s="52">
        <f t="shared" si="66"/>
        <v>0</v>
      </c>
      <c r="L119" s="52">
        <f t="shared" si="66"/>
        <v>0</v>
      </c>
      <c r="M119" s="52">
        <f t="shared" si="66"/>
        <v>0</v>
      </c>
      <c r="N119" s="52">
        <f t="shared" si="66"/>
        <v>0</v>
      </c>
      <c r="O119" s="52">
        <f t="shared" si="66"/>
        <v>0</v>
      </c>
      <c r="P119" s="52">
        <f t="shared" si="66"/>
        <v>0</v>
      </c>
      <c r="Q119" s="52">
        <f t="shared" si="66"/>
        <v>0</v>
      </c>
      <c r="R119" s="52">
        <f t="shared" si="66"/>
        <v>0</v>
      </c>
      <c r="S119" s="52">
        <f t="shared" si="66"/>
        <v>0</v>
      </c>
      <c r="T119" s="52">
        <f t="shared" si="66"/>
        <v>0</v>
      </c>
      <c r="U119" s="52">
        <f t="shared" si="66"/>
        <v>0</v>
      </c>
      <c r="V119" s="52">
        <f t="shared" si="66"/>
        <v>0</v>
      </c>
      <c r="W119" s="52">
        <f t="shared" si="66"/>
        <v>0</v>
      </c>
      <c r="X119" s="52">
        <f t="shared" si="66"/>
        <v>0</v>
      </c>
      <c r="Y119" s="52">
        <f t="shared" si="66"/>
        <v>0</v>
      </c>
      <c r="Z119" s="52">
        <f t="shared" si="66"/>
        <v>0</v>
      </c>
      <c r="AA119" s="52">
        <f t="shared" si="66"/>
        <v>0</v>
      </c>
      <c r="AB119" s="52">
        <f t="shared" si="66"/>
        <v>0</v>
      </c>
      <c r="AC119" s="52">
        <f t="shared" si="66"/>
        <v>0</v>
      </c>
      <c r="AD119" s="52">
        <f t="shared" si="66"/>
        <v>0</v>
      </c>
      <c r="AE119" s="52">
        <f t="shared" si="66"/>
        <v>0</v>
      </c>
      <c r="AF119" s="52">
        <f t="shared" si="66"/>
        <v>0</v>
      </c>
      <c r="AG119" s="52">
        <f>AG120+AG121</f>
        <v>0</v>
      </c>
      <c r="AH119" s="52">
        <f>AH120+AH121</f>
        <v>0</v>
      </c>
      <c r="AI119" s="52">
        <f>AI120+AI121</f>
        <v>0</v>
      </c>
      <c r="AJ119" s="52">
        <f t="shared" si="66"/>
        <v>0</v>
      </c>
      <c r="AK119" s="52">
        <f t="shared" si="66"/>
        <v>0</v>
      </c>
      <c r="AL119" s="52">
        <f t="shared" si="66"/>
        <v>0</v>
      </c>
      <c r="AM119" s="52">
        <f>AM120+AM121</f>
        <v>0</v>
      </c>
      <c r="AN119" s="52">
        <f t="shared" si="66"/>
        <v>0</v>
      </c>
      <c r="AO119" s="52">
        <f>AO120+AO121</f>
        <v>0</v>
      </c>
      <c r="AP119" s="52">
        <f>AP120+AP121</f>
        <v>0</v>
      </c>
      <c r="AQ119" s="52">
        <f>AQ120+AQ121</f>
        <v>0</v>
      </c>
      <c r="AR119" s="52">
        <f t="shared" si="66"/>
        <v>0</v>
      </c>
      <c r="AS119" s="52">
        <f t="shared" si="66"/>
        <v>0</v>
      </c>
      <c r="AT119" s="52">
        <f t="shared" si="66"/>
        <v>0</v>
      </c>
      <c r="AU119" s="52">
        <f t="shared" si="66"/>
        <v>0</v>
      </c>
      <c r="AV119" s="52">
        <f t="shared" si="66"/>
        <v>0</v>
      </c>
      <c r="AW119" s="52">
        <f t="shared" si="66"/>
        <v>0</v>
      </c>
      <c r="AX119" s="52">
        <f t="shared" si="66"/>
        <v>0</v>
      </c>
      <c r="AY119" s="52">
        <f t="shared" si="66"/>
        <v>0</v>
      </c>
      <c r="AZ119" s="52">
        <f t="shared" si="66"/>
        <v>0</v>
      </c>
      <c r="BA119" s="52">
        <f t="shared" si="66"/>
        <v>0</v>
      </c>
      <c r="BB119" s="52">
        <f t="shared" si="66"/>
        <v>0</v>
      </c>
      <c r="BC119" s="52">
        <f t="shared" si="66"/>
        <v>0</v>
      </c>
      <c r="BD119" s="52">
        <f>BD120+BD121</f>
        <v>0</v>
      </c>
      <c r="BE119" s="52">
        <f t="shared" si="66"/>
        <v>0</v>
      </c>
      <c r="BF119" s="52">
        <f t="shared" si="66"/>
        <v>0</v>
      </c>
      <c r="BG119" s="52">
        <f t="shared" si="66"/>
        <v>0</v>
      </c>
      <c r="BH119" s="52">
        <f t="shared" si="66"/>
        <v>0</v>
      </c>
      <c r="BI119" s="52">
        <f t="shared" si="66"/>
        <v>0</v>
      </c>
      <c r="BJ119" s="52">
        <f>BJ120+BJ121</f>
        <v>0</v>
      </c>
      <c r="BK119" s="52">
        <f t="shared" si="66"/>
        <v>0</v>
      </c>
      <c r="BL119" s="52">
        <f t="shared" si="66"/>
        <v>0</v>
      </c>
      <c r="BM119" s="52">
        <f t="shared" si="66"/>
        <v>0</v>
      </c>
      <c r="BN119" s="52">
        <f t="shared" si="66"/>
        <v>0</v>
      </c>
      <c r="BO119" s="52">
        <f t="shared" si="66"/>
        <v>0</v>
      </c>
      <c r="BP119" s="53">
        <f t="shared" si="66"/>
        <v>0</v>
      </c>
      <c r="BQ119" s="53">
        <f t="shared" si="66"/>
        <v>0</v>
      </c>
      <c r="BR119" s="53">
        <f aca="true" t="shared" si="67" ref="BR119:BW119">BR120+BR121</f>
        <v>0</v>
      </c>
      <c r="BS119" s="53">
        <f t="shared" si="67"/>
        <v>0</v>
      </c>
      <c r="BT119" s="53">
        <f t="shared" si="67"/>
        <v>0</v>
      </c>
      <c r="BU119" s="53">
        <f t="shared" si="67"/>
        <v>0</v>
      </c>
      <c r="BV119" s="52">
        <f t="shared" si="67"/>
        <v>0</v>
      </c>
      <c r="BW119" s="52">
        <f t="shared" si="67"/>
        <v>0</v>
      </c>
      <c r="BX119" s="37"/>
      <c r="BY119" s="37"/>
      <c r="BZ119" s="37"/>
      <c r="CA119" s="38"/>
      <c r="CB119" s="38"/>
      <c r="CC119" s="38"/>
      <c r="CD119" s="38"/>
      <c r="CE119" s="38"/>
      <c r="CF119" s="38"/>
      <c r="CG119" s="27"/>
    </row>
    <row r="120" spans="1:85" ht="12.75">
      <c r="A120" s="43">
        <v>612021</v>
      </c>
      <c r="B120" s="54" t="s">
        <v>184</v>
      </c>
      <c r="C120" s="30">
        <f t="shared" si="41"/>
        <v>0</v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6"/>
      <c r="BW120" s="56"/>
      <c r="BX120" s="37"/>
      <c r="BY120" s="37"/>
      <c r="BZ120" s="37"/>
      <c r="CA120" s="38"/>
      <c r="CB120" s="38"/>
      <c r="CC120" s="38"/>
      <c r="CD120" s="38"/>
      <c r="CE120" s="38"/>
      <c r="CF120" s="38"/>
      <c r="CG120" s="27"/>
    </row>
    <row r="121" spans="1:85" ht="12.75">
      <c r="A121" s="43">
        <v>612022</v>
      </c>
      <c r="B121" s="54" t="s">
        <v>185</v>
      </c>
      <c r="C121" s="30">
        <f t="shared" si="41"/>
        <v>0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6"/>
      <c r="BW121" s="56"/>
      <c r="BX121" s="37"/>
      <c r="BY121" s="37"/>
      <c r="BZ121" s="37"/>
      <c r="CA121" s="38"/>
      <c r="CB121" s="38"/>
      <c r="CC121" s="38"/>
      <c r="CD121" s="38"/>
      <c r="CE121" s="38"/>
      <c r="CF121" s="38"/>
      <c r="CG121" s="27"/>
    </row>
    <row r="122" spans="1:85" ht="12.75">
      <c r="A122" s="33">
        <v>613</v>
      </c>
      <c r="B122" s="34" t="s">
        <v>186</v>
      </c>
      <c r="C122" s="35">
        <f t="shared" si="41"/>
        <v>0</v>
      </c>
      <c r="D122" s="36">
        <f>D123+D126+D129</f>
        <v>0</v>
      </c>
      <c r="E122" s="57">
        <f aca="true" t="shared" si="68" ref="E122:BQ122">E123+E126+E129</f>
        <v>0</v>
      </c>
      <c r="F122" s="57">
        <f t="shared" si="68"/>
        <v>0</v>
      </c>
      <c r="G122" s="57">
        <f t="shared" si="68"/>
        <v>0</v>
      </c>
      <c r="H122" s="57">
        <f t="shared" si="68"/>
        <v>0</v>
      </c>
      <c r="I122" s="57">
        <f t="shared" si="68"/>
        <v>0</v>
      </c>
      <c r="J122" s="57">
        <f t="shared" si="68"/>
        <v>0</v>
      </c>
      <c r="K122" s="57">
        <f t="shared" si="68"/>
        <v>0</v>
      </c>
      <c r="L122" s="57">
        <f t="shared" si="68"/>
        <v>0</v>
      </c>
      <c r="M122" s="57">
        <f t="shared" si="68"/>
        <v>0</v>
      </c>
      <c r="N122" s="57">
        <f t="shared" si="68"/>
        <v>0</v>
      </c>
      <c r="O122" s="57">
        <f t="shared" si="68"/>
        <v>0</v>
      </c>
      <c r="P122" s="57">
        <f t="shared" si="68"/>
        <v>0</v>
      </c>
      <c r="Q122" s="57">
        <f t="shared" si="68"/>
        <v>0</v>
      </c>
      <c r="R122" s="57">
        <f t="shared" si="68"/>
        <v>0</v>
      </c>
      <c r="S122" s="57">
        <f t="shared" si="68"/>
        <v>0</v>
      </c>
      <c r="T122" s="57">
        <f t="shared" si="68"/>
        <v>0</v>
      </c>
      <c r="U122" s="57">
        <f t="shared" si="68"/>
        <v>0</v>
      </c>
      <c r="V122" s="57">
        <f t="shared" si="68"/>
        <v>0</v>
      </c>
      <c r="W122" s="57">
        <f t="shared" si="68"/>
        <v>0</v>
      </c>
      <c r="X122" s="57">
        <f t="shared" si="68"/>
        <v>0</v>
      </c>
      <c r="Y122" s="57">
        <f t="shared" si="68"/>
        <v>0</v>
      </c>
      <c r="Z122" s="57">
        <f t="shared" si="68"/>
        <v>0</v>
      </c>
      <c r="AA122" s="57">
        <f t="shared" si="68"/>
        <v>0</v>
      </c>
      <c r="AB122" s="57">
        <f t="shared" si="68"/>
        <v>0</v>
      </c>
      <c r="AC122" s="57">
        <f t="shared" si="68"/>
        <v>0</v>
      </c>
      <c r="AD122" s="57">
        <f t="shared" si="68"/>
        <v>0</v>
      </c>
      <c r="AE122" s="57">
        <f t="shared" si="68"/>
        <v>0</v>
      </c>
      <c r="AF122" s="57">
        <f t="shared" si="68"/>
        <v>0</v>
      </c>
      <c r="AG122" s="57">
        <f>AG123+AG126+AG129</f>
        <v>0</v>
      </c>
      <c r="AH122" s="57">
        <f>AH123+AH126+AH129</f>
        <v>0</v>
      </c>
      <c r="AI122" s="57">
        <f>AI123+AI126+AI129</f>
        <v>0</v>
      </c>
      <c r="AJ122" s="57">
        <f t="shared" si="68"/>
        <v>0</v>
      </c>
      <c r="AK122" s="57">
        <f t="shared" si="68"/>
        <v>0</v>
      </c>
      <c r="AL122" s="57">
        <f t="shared" si="68"/>
        <v>0</v>
      </c>
      <c r="AM122" s="57">
        <f>AM123+AM126+AM129</f>
        <v>0</v>
      </c>
      <c r="AN122" s="57">
        <f t="shared" si="68"/>
        <v>0</v>
      </c>
      <c r="AO122" s="57">
        <f>AO123+AO126+AO129</f>
        <v>0</v>
      </c>
      <c r="AP122" s="57">
        <f>AP123+AP126+AP129</f>
        <v>0</v>
      </c>
      <c r="AQ122" s="57">
        <f>AQ123+AQ126+AQ129</f>
        <v>0</v>
      </c>
      <c r="AR122" s="57">
        <f t="shared" si="68"/>
        <v>0</v>
      </c>
      <c r="AS122" s="57">
        <f t="shared" si="68"/>
        <v>0</v>
      </c>
      <c r="AT122" s="57">
        <f t="shared" si="68"/>
        <v>0</v>
      </c>
      <c r="AU122" s="57">
        <f t="shared" si="68"/>
        <v>0</v>
      </c>
      <c r="AV122" s="57">
        <f t="shared" si="68"/>
        <v>0</v>
      </c>
      <c r="AW122" s="57">
        <f t="shared" si="68"/>
        <v>0</v>
      </c>
      <c r="AX122" s="57">
        <f t="shared" si="68"/>
        <v>0</v>
      </c>
      <c r="AY122" s="57">
        <f t="shared" si="68"/>
        <v>0</v>
      </c>
      <c r="AZ122" s="57">
        <f t="shared" si="68"/>
        <v>0</v>
      </c>
      <c r="BA122" s="57">
        <f t="shared" si="68"/>
        <v>0</v>
      </c>
      <c r="BB122" s="57">
        <f t="shared" si="68"/>
        <v>0</v>
      </c>
      <c r="BC122" s="57">
        <f t="shared" si="68"/>
        <v>0</v>
      </c>
      <c r="BD122" s="57">
        <f>BD123+BD126+BD129</f>
        <v>0</v>
      </c>
      <c r="BE122" s="57">
        <f t="shared" si="68"/>
        <v>0</v>
      </c>
      <c r="BF122" s="57">
        <f t="shared" si="68"/>
        <v>0</v>
      </c>
      <c r="BG122" s="57">
        <f t="shared" si="68"/>
        <v>0</v>
      </c>
      <c r="BH122" s="57">
        <f t="shared" si="68"/>
        <v>0</v>
      </c>
      <c r="BI122" s="57">
        <f t="shared" si="68"/>
        <v>0</v>
      </c>
      <c r="BJ122" s="57">
        <f>BJ123+BJ126+BJ129</f>
        <v>0</v>
      </c>
      <c r="BK122" s="57">
        <f t="shared" si="68"/>
        <v>0</v>
      </c>
      <c r="BL122" s="57">
        <f t="shared" si="68"/>
        <v>0</v>
      </c>
      <c r="BM122" s="57">
        <f t="shared" si="68"/>
        <v>0</v>
      </c>
      <c r="BN122" s="57">
        <f t="shared" si="68"/>
        <v>0</v>
      </c>
      <c r="BO122" s="57">
        <f t="shared" si="68"/>
        <v>0</v>
      </c>
      <c r="BP122" s="58">
        <f t="shared" si="68"/>
        <v>0</v>
      </c>
      <c r="BQ122" s="58">
        <f t="shared" si="68"/>
        <v>0</v>
      </c>
      <c r="BR122" s="58">
        <f aca="true" t="shared" si="69" ref="BR122:BW122">BR123+BR126+BR129</f>
        <v>0</v>
      </c>
      <c r="BS122" s="58">
        <f t="shared" si="69"/>
        <v>0</v>
      </c>
      <c r="BT122" s="58">
        <f t="shared" si="69"/>
        <v>0</v>
      </c>
      <c r="BU122" s="58">
        <f t="shared" si="69"/>
        <v>0</v>
      </c>
      <c r="BV122" s="57">
        <f t="shared" si="69"/>
        <v>0</v>
      </c>
      <c r="BW122" s="57">
        <f t="shared" si="69"/>
        <v>0</v>
      </c>
      <c r="BX122" s="37"/>
      <c r="BY122" s="37"/>
      <c r="BZ122" s="37"/>
      <c r="CA122" s="38"/>
      <c r="CB122" s="38"/>
      <c r="CC122" s="38"/>
      <c r="CD122" s="38"/>
      <c r="CE122" s="38"/>
      <c r="CF122" s="38"/>
      <c r="CG122" s="27"/>
    </row>
    <row r="123" spans="1:85" ht="12.75">
      <c r="A123" s="39">
        <v>61301</v>
      </c>
      <c r="B123" s="40" t="s">
        <v>187</v>
      </c>
      <c r="C123" s="41">
        <f t="shared" si="41"/>
        <v>0</v>
      </c>
      <c r="D123" s="51">
        <f>D124+D125</f>
        <v>0</v>
      </c>
      <c r="E123" s="52">
        <f aca="true" t="shared" si="70" ref="E123:BQ123">E124+E125</f>
        <v>0</v>
      </c>
      <c r="F123" s="52">
        <f t="shared" si="70"/>
        <v>0</v>
      </c>
      <c r="G123" s="52">
        <f t="shared" si="70"/>
        <v>0</v>
      </c>
      <c r="H123" s="52">
        <f t="shared" si="70"/>
        <v>0</v>
      </c>
      <c r="I123" s="52">
        <f t="shared" si="70"/>
        <v>0</v>
      </c>
      <c r="J123" s="52">
        <f t="shared" si="70"/>
        <v>0</v>
      </c>
      <c r="K123" s="52">
        <f t="shared" si="70"/>
        <v>0</v>
      </c>
      <c r="L123" s="52">
        <f t="shared" si="70"/>
        <v>0</v>
      </c>
      <c r="M123" s="52">
        <f t="shared" si="70"/>
        <v>0</v>
      </c>
      <c r="N123" s="52">
        <f t="shared" si="70"/>
        <v>0</v>
      </c>
      <c r="O123" s="52">
        <f t="shared" si="70"/>
        <v>0</v>
      </c>
      <c r="P123" s="52">
        <f t="shared" si="70"/>
        <v>0</v>
      </c>
      <c r="Q123" s="52">
        <f t="shared" si="70"/>
        <v>0</v>
      </c>
      <c r="R123" s="52">
        <f t="shared" si="70"/>
        <v>0</v>
      </c>
      <c r="S123" s="52">
        <f t="shared" si="70"/>
        <v>0</v>
      </c>
      <c r="T123" s="52">
        <f t="shared" si="70"/>
        <v>0</v>
      </c>
      <c r="U123" s="52">
        <f t="shared" si="70"/>
        <v>0</v>
      </c>
      <c r="V123" s="52">
        <f t="shared" si="70"/>
        <v>0</v>
      </c>
      <c r="W123" s="52">
        <f t="shared" si="70"/>
        <v>0</v>
      </c>
      <c r="X123" s="52">
        <f t="shared" si="70"/>
        <v>0</v>
      </c>
      <c r="Y123" s="52">
        <f t="shared" si="70"/>
        <v>0</v>
      </c>
      <c r="Z123" s="52">
        <f t="shared" si="70"/>
        <v>0</v>
      </c>
      <c r="AA123" s="52">
        <f t="shared" si="70"/>
        <v>0</v>
      </c>
      <c r="AB123" s="52">
        <f t="shared" si="70"/>
        <v>0</v>
      </c>
      <c r="AC123" s="52">
        <f t="shared" si="70"/>
        <v>0</v>
      </c>
      <c r="AD123" s="52">
        <f t="shared" si="70"/>
        <v>0</v>
      </c>
      <c r="AE123" s="52">
        <f t="shared" si="70"/>
        <v>0</v>
      </c>
      <c r="AF123" s="52">
        <f t="shared" si="70"/>
        <v>0</v>
      </c>
      <c r="AG123" s="52">
        <f>AG124+AG125</f>
        <v>0</v>
      </c>
      <c r="AH123" s="52">
        <f>AH124+AH125</f>
        <v>0</v>
      </c>
      <c r="AI123" s="52">
        <f>AI124+AI125</f>
        <v>0</v>
      </c>
      <c r="AJ123" s="52">
        <f t="shared" si="70"/>
        <v>0</v>
      </c>
      <c r="AK123" s="52">
        <f t="shared" si="70"/>
        <v>0</v>
      </c>
      <c r="AL123" s="52">
        <f t="shared" si="70"/>
        <v>0</v>
      </c>
      <c r="AM123" s="52">
        <f>AM124+AM125</f>
        <v>0</v>
      </c>
      <c r="AN123" s="52">
        <f t="shared" si="70"/>
        <v>0</v>
      </c>
      <c r="AO123" s="52">
        <f>AO124+AO125</f>
        <v>0</v>
      </c>
      <c r="AP123" s="52">
        <f>AP124+AP125</f>
        <v>0</v>
      </c>
      <c r="AQ123" s="52">
        <f>AQ124+AQ125</f>
        <v>0</v>
      </c>
      <c r="AR123" s="52">
        <f t="shared" si="70"/>
        <v>0</v>
      </c>
      <c r="AS123" s="52">
        <f t="shared" si="70"/>
        <v>0</v>
      </c>
      <c r="AT123" s="52">
        <f t="shared" si="70"/>
        <v>0</v>
      </c>
      <c r="AU123" s="52">
        <f t="shared" si="70"/>
        <v>0</v>
      </c>
      <c r="AV123" s="52">
        <f t="shared" si="70"/>
        <v>0</v>
      </c>
      <c r="AW123" s="52">
        <f t="shared" si="70"/>
        <v>0</v>
      </c>
      <c r="AX123" s="52">
        <f t="shared" si="70"/>
        <v>0</v>
      </c>
      <c r="AY123" s="52">
        <f t="shared" si="70"/>
        <v>0</v>
      </c>
      <c r="AZ123" s="52">
        <f t="shared" si="70"/>
        <v>0</v>
      </c>
      <c r="BA123" s="52">
        <f t="shared" si="70"/>
        <v>0</v>
      </c>
      <c r="BB123" s="52">
        <f t="shared" si="70"/>
        <v>0</v>
      </c>
      <c r="BC123" s="52">
        <f t="shared" si="70"/>
        <v>0</v>
      </c>
      <c r="BD123" s="52">
        <f>BD124+BD125</f>
        <v>0</v>
      </c>
      <c r="BE123" s="52">
        <f t="shared" si="70"/>
        <v>0</v>
      </c>
      <c r="BF123" s="52">
        <f t="shared" si="70"/>
        <v>0</v>
      </c>
      <c r="BG123" s="52">
        <f t="shared" si="70"/>
        <v>0</v>
      </c>
      <c r="BH123" s="52">
        <f t="shared" si="70"/>
        <v>0</v>
      </c>
      <c r="BI123" s="52">
        <f t="shared" si="70"/>
        <v>0</v>
      </c>
      <c r="BJ123" s="52">
        <f>BJ124+BJ125</f>
        <v>0</v>
      </c>
      <c r="BK123" s="52">
        <f t="shared" si="70"/>
        <v>0</v>
      </c>
      <c r="BL123" s="52">
        <f t="shared" si="70"/>
        <v>0</v>
      </c>
      <c r="BM123" s="52">
        <f t="shared" si="70"/>
        <v>0</v>
      </c>
      <c r="BN123" s="52">
        <f t="shared" si="70"/>
        <v>0</v>
      </c>
      <c r="BO123" s="52">
        <f t="shared" si="70"/>
        <v>0</v>
      </c>
      <c r="BP123" s="53">
        <f t="shared" si="70"/>
        <v>0</v>
      </c>
      <c r="BQ123" s="53">
        <f t="shared" si="70"/>
        <v>0</v>
      </c>
      <c r="BR123" s="53">
        <f aca="true" t="shared" si="71" ref="BR123:BW123">BR124+BR125</f>
        <v>0</v>
      </c>
      <c r="BS123" s="53">
        <f t="shared" si="71"/>
        <v>0</v>
      </c>
      <c r="BT123" s="53">
        <f t="shared" si="71"/>
        <v>0</v>
      </c>
      <c r="BU123" s="53">
        <f t="shared" si="71"/>
        <v>0</v>
      </c>
      <c r="BV123" s="52">
        <f t="shared" si="71"/>
        <v>0</v>
      </c>
      <c r="BW123" s="52">
        <f t="shared" si="71"/>
        <v>0</v>
      </c>
      <c r="BX123" s="37"/>
      <c r="BY123" s="37"/>
      <c r="BZ123" s="37"/>
      <c r="CA123" s="38"/>
      <c r="CB123" s="38"/>
      <c r="CC123" s="38"/>
      <c r="CD123" s="38"/>
      <c r="CE123" s="38"/>
      <c r="CF123" s="38"/>
      <c r="CG123" s="27"/>
    </row>
    <row r="124" spans="1:85" ht="12.75">
      <c r="A124" s="43">
        <v>613011</v>
      </c>
      <c r="B124" s="54" t="s">
        <v>188</v>
      </c>
      <c r="C124" s="30">
        <f t="shared" si="41"/>
        <v>0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6"/>
      <c r="BW124" s="56"/>
      <c r="BX124" s="37"/>
      <c r="BY124" s="37"/>
      <c r="BZ124" s="37"/>
      <c r="CA124" s="38"/>
      <c r="CB124" s="38"/>
      <c r="CC124" s="38"/>
      <c r="CD124" s="38"/>
      <c r="CE124" s="38"/>
      <c r="CF124" s="38"/>
      <c r="CG124" s="27"/>
    </row>
    <row r="125" spans="1:85" ht="12.75">
      <c r="A125" s="43">
        <v>613012</v>
      </c>
      <c r="B125" s="54" t="s">
        <v>189</v>
      </c>
      <c r="C125" s="30">
        <f t="shared" si="41"/>
        <v>0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6"/>
      <c r="BW125" s="56"/>
      <c r="BX125" s="37"/>
      <c r="BY125" s="37"/>
      <c r="BZ125" s="37"/>
      <c r="CA125" s="38"/>
      <c r="CB125" s="38"/>
      <c r="CC125" s="38"/>
      <c r="CD125" s="38"/>
      <c r="CE125" s="38"/>
      <c r="CF125" s="38"/>
      <c r="CG125" s="27"/>
    </row>
    <row r="126" spans="1:85" ht="12.75">
      <c r="A126" s="39">
        <v>61302</v>
      </c>
      <c r="B126" s="40" t="s">
        <v>190</v>
      </c>
      <c r="C126" s="41">
        <f t="shared" si="41"/>
        <v>0</v>
      </c>
      <c r="D126" s="51">
        <f>D127+D128</f>
        <v>0</v>
      </c>
      <c r="E126" s="52">
        <f aca="true" t="shared" si="72" ref="E126:BQ126">E127+E128</f>
        <v>0</v>
      </c>
      <c r="F126" s="52">
        <f t="shared" si="72"/>
        <v>0</v>
      </c>
      <c r="G126" s="52">
        <f t="shared" si="72"/>
        <v>0</v>
      </c>
      <c r="H126" s="52">
        <f t="shared" si="72"/>
        <v>0</v>
      </c>
      <c r="I126" s="52">
        <f t="shared" si="72"/>
        <v>0</v>
      </c>
      <c r="J126" s="52">
        <f t="shared" si="72"/>
        <v>0</v>
      </c>
      <c r="K126" s="52">
        <f t="shared" si="72"/>
        <v>0</v>
      </c>
      <c r="L126" s="52">
        <f t="shared" si="72"/>
        <v>0</v>
      </c>
      <c r="M126" s="52">
        <f t="shared" si="72"/>
        <v>0</v>
      </c>
      <c r="N126" s="52">
        <f t="shared" si="72"/>
        <v>0</v>
      </c>
      <c r="O126" s="52">
        <f t="shared" si="72"/>
        <v>0</v>
      </c>
      <c r="P126" s="52">
        <f t="shared" si="72"/>
        <v>0</v>
      </c>
      <c r="Q126" s="52">
        <f t="shared" si="72"/>
        <v>0</v>
      </c>
      <c r="R126" s="52">
        <f t="shared" si="72"/>
        <v>0</v>
      </c>
      <c r="S126" s="52">
        <f t="shared" si="72"/>
        <v>0</v>
      </c>
      <c r="T126" s="52">
        <f t="shared" si="72"/>
        <v>0</v>
      </c>
      <c r="U126" s="52">
        <f t="shared" si="72"/>
        <v>0</v>
      </c>
      <c r="V126" s="52">
        <f t="shared" si="72"/>
        <v>0</v>
      </c>
      <c r="W126" s="52">
        <f t="shared" si="72"/>
        <v>0</v>
      </c>
      <c r="X126" s="52">
        <f t="shared" si="72"/>
        <v>0</v>
      </c>
      <c r="Y126" s="52">
        <f t="shared" si="72"/>
        <v>0</v>
      </c>
      <c r="Z126" s="52">
        <f t="shared" si="72"/>
        <v>0</v>
      </c>
      <c r="AA126" s="52">
        <f t="shared" si="72"/>
        <v>0</v>
      </c>
      <c r="AB126" s="52">
        <f t="shared" si="72"/>
        <v>0</v>
      </c>
      <c r="AC126" s="52">
        <f t="shared" si="72"/>
        <v>0</v>
      </c>
      <c r="AD126" s="52">
        <f t="shared" si="72"/>
        <v>0</v>
      </c>
      <c r="AE126" s="52">
        <f t="shared" si="72"/>
        <v>0</v>
      </c>
      <c r="AF126" s="52">
        <f t="shared" si="72"/>
        <v>0</v>
      </c>
      <c r="AG126" s="52">
        <f>AG127+AG128</f>
        <v>0</v>
      </c>
      <c r="AH126" s="52">
        <f>AH127+AH128</f>
        <v>0</v>
      </c>
      <c r="AI126" s="52">
        <f>AI127+AI128</f>
        <v>0</v>
      </c>
      <c r="AJ126" s="52">
        <f t="shared" si="72"/>
        <v>0</v>
      </c>
      <c r="AK126" s="52">
        <f t="shared" si="72"/>
        <v>0</v>
      </c>
      <c r="AL126" s="52">
        <f t="shared" si="72"/>
        <v>0</v>
      </c>
      <c r="AM126" s="52">
        <f>AM127+AM128</f>
        <v>0</v>
      </c>
      <c r="AN126" s="52">
        <f t="shared" si="72"/>
        <v>0</v>
      </c>
      <c r="AO126" s="52">
        <f>AO127+AO128</f>
        <v>0</v>
      </c>
      <c r="AP126" s="52">
        <f>AP127+AP128</f>
        <v>0</v>
      </c>
      <c r="AQ126" s="52">
        <f>AQ127+AQ128</f>
        <v>0</v>
      </c>
      <c r="AR126" s="52">
        <f t="shared" si="72"/>
        <v>0</v>
      </c>
      <c r="AS126" s="52">
        <f t="shared" si="72"/>
        <v>0</v>
      </c>
      <c r="AT126" s="52">
        <f t="shared" si="72"/>
        <v>0</v>
      </c>
      <c r="AU126" s="52">
        <f t="shared" si="72"/>
        <v>0</v>
      </c>
      <c r="AV126" s="52">
        <f t="shared" si="72"/>
        <v>0</v>
      </c>
      <c r="AW126" s="52">
        <f t="shared" si="72"/>
        <v>0</v>
      </c>
      <c r="AX126" s="52">
        <f t="shared" si="72"/>
        <v>0</v>
      </c>
      <c r="AY126" s="52">
        <f t="shared" si="72"/>
        <v>0</v>
      </c>
      <c r="AZ126" s="52">
        <f t="shared" si="72"/>
        <v>0</v>
      </c>
      <c r="BA126" s="52">
        <f t="shared" si="72"/>
        <v>0</v>
      </c>
      <c r="BB126" s="52">
        <f t="shared" si="72"/>
        <v>0</v>
      </c>
      <c r="BC126" s="52">
        <f t="shared" si="72"/>
        <v>0</v>
      </c>
      <c r="BD126" s="52">
        <f>BD127+BD128</f>
        <v>0</v>
      </c>
      <c r="BE126" s="52">
        <f t="shared" si="72"/>
        <v>0</v>
      </c>
      <c r="BF126" s="52">
        <f t="shared" si="72"/>
        <v>0</v>
      </c>
      <c r="BG126" s="52">
        <f t="shared" si="72"/>
        <v>0</v>
      </c>
      <c r="BH126" s="52">
        <f t="shared" si="72"/>
        <v>0</v>
      </c>
      <c r="BI126" s="52">
        <f t="shared" si="72"/>
        <v>0</v>
      </c>
      <c r="BJ126" s="52">
        <f>BJ127+BJ128</f>
        <v>0</v>
      </c>
      <c r="BK126" s="52">
        <f t="shared" si="72"/>
        <v>0</v>
      </c>
      <c r="BL126" s="52">
        <f t="shared" si="72"/>
        <v>0</v>
      </c>
      <c r="BM126" s="52">
        <f t="shared" si="72"/>
        <v>0</v>
      </c>
      <c r="BN126" s="52">
        <f t="shared" si="72"/>
        <v>0</v>
      </c>
      <c r="BO126" s="52">
        <f t="shared" si="72"/>
        <v>0</v>
      </c>
      <c r="BP126" s="53">
        <f t="shared" si="72"/>
        <v>0</v>
      </c>
      <c r="BQ126" s="53">
        <f t="shared" si="72"/>
        <v>0</v>
      </c>
      <c r="BR126" s="53">
        <f aca="true" t="shared" si="73" ref="BR126:BW126">BR127+BR128</f>
        <v>0</v>
      </c>
      <c r="BS126" s="53">
        <f t="shared" si="73"/>
        <v>0</v>
      </c>
      <c r="BT126" s="53">
        <f t="shared" si="73"/>
        <v>0</v>
      </c>
      <c r="BU126" s="53">
        <f t="shared" si="73"/>
        <v>0</v>
      </c>
      <c r="BV126" s="52">
        <f t="shared" si="73"/>
        <v>0</v>
      </c>
      <c r="BW126" s="52">
        <f t="shared" si="73"/>
        <v>0</v>
      </c>
      <c r="BX126" s="37"/>
      <c r="BY126" s="37"/>
      <c r="BZ126" s="37"/>
      <c r="CA126" s="38"/>
      <c r="CB126" s="38"/>
      <c r="CC126" s="38"/>
      <c r="CD126" s="38"/>
      <c r="CE126" s="38"/>
      <c r="CF126" s="38"/>
      <c r="CG126" s="27"/>
    </row>
    <row r="127" spans="1:85" ht="12.75">
      <c r="A127" s="43">
        <v>613021</v>
      </c>
      <c r="B127" s="54" t="s">
        <v>191</v>
      </c>
      <c r="C127" s="30">
        <f t="shared" si="41"/>
        <v>0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6"/>
      <c r="BW127" s="56"/>
      <c r="BX127" s="37"/>
      <c r="BY127" s="37"/>
      <c r="BZ127" s="37"/>
      <c r="CA127" s="38"/>
      <c r="CB127" s="38"/>
      <c r="CC127" s="38"/>
      <c r="CD127" s="38"/>
      <c r="CE127" s="38"/>
      <c r="CF127" s="38"/>
      <c r="CG127" s="27"/>
    </row>
    <row r="128" spans="1:85" ht="12.75">
      <c r="A128" s="43">
        <v>613022</v>
      </c>
      <c r="B128" s="54" t="s">
        <v>192</v>
      </c>
      <c r="C128" s="30">
        <f t="shared" si="41"/>
        <v>0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6"/>
      <c r="BW128" s="56"/>
      <c r="BX128" s="37"/>
      <c r="BY128" s="37"/>
      <c r="BZ128" s="37"/>
      <c r="CA128" s="38"/>
      <c r="CB128" s="38"/>
      <c r="CC128" s="38"/>
      <c r="CD128" s="38"/>
      <c r="CE128" s="38"/>
      <c r="CF128" s="38"/>
      <c r="CG128" s="27"/>
    </row>
    <row r="129" spans="1:85" ht="12.75">
      <c r="A129" s="39">
        <v>61399</v>
      </c>
      <c r="B129" s="40" t="s">
        <v>193</v>
      </c>
      <c r="C129" s="41">
        <f t="shared" si="41"/>
        <v>0</v>
      </c>
      <c r="D129" s="51">
        <f>D130+D131</f>
        <v>0</v>
      </c>
      <c r="E129" s="52">
        <f aca="true" t="shared" si="74" ref="E129:BQ129">E130+E131</f>
        <v>0</v>
      </c>
      <c r="F129" s="52">
        <f t="shared" si="74"/>
        <v>0</v>
      </c>
      <c r="G129" s="52">
        <f t="shared" si="74"/>
        <v>0</v>
      </c>
      <c r="H129" s="52">
        <f t="shared" si="74"/>
        <v>0</v>
      </c>
      <c r="I129" s="52">
        <f t="shared" si="74"/>
        <v>0</v>
      </c>
      <c r="J129" s="52">
        <f t="shared" si="74"/>
        <v>0</v>
      </c>
      <c r="K129" s="52">
        <f t="shared" si="74"/>
        <v>0</v>
      </c>
      <c r="L129" s="52">
        <f t="shared" si="74"/>
        <v>0</v>
      </c>
      <c r="M129" s="52">
        <f t="shared" si="74"/>
        <v>0</v>
      </c>
      <c r="N129" s="52">
        <f t="shared" si="74"/>
        <v>0</v>
      </c>
      <c r="O129" s="52">
        <f t="shared" si="74"/>
        <v>0</v>
      </c>
      <c r="P129" s="52">
        <f t="shared" si="74"/>
        <v>0</v>
      </c>
      <c r="Q129" s="52">
        <f t="shared" si="74"/>
        <v>0</v>
      </c>
      <c r="R129" s="52">
        <f t="shared" si="74"/>
        <v>0</v>
      </c>
      <c r="S129" s="52">
        <f t="shared" si="74"/>
        <v>0</v>
      </c>
      <c r="T129" s="52">
        <f t="shared" si="74"/>
        <v>0</v>
      </c>
      <c r="U129" s="52">
        <f t="shared" si="74"/>
        <v>0</v>
      </c>
      <c r="V129" s="52">
        <f t="shared" si="74"/>
        <v>0</v>
      </c>
      <c r="W129" s="52">
        <f t="shared" si="74"/>
        <v>0</v>
      </c>
      <c r="X129" s="52">
        <f t="shared" si="74"/>
        <v>0</v>
      </c>
      <c r="Y129" s="52">
        <f t="shared" si="74"/>
        <v>0</v>
      </c>
      <c r="Z129" s="52">
        <f t="shared" si="74"/>
        <v>0</v>
      </c>
      <c r="AA129" s="52">
        <f t="shared" si="74"/>
        <v>0</v>
      </c>
      <c r="AB129" s="52">
        <f t="shared" si="74"/>
        <v>0</v>
      </c>
      <c r="AC129" s="52">
        <f t="shared" si="74"/>
        <v>0</v>
      </c>
      <c r="AD129" s="52">
        <f t="shared" si="74"/>
        <v>0</v>
      </c>
      <c r="AE129" s="52">
        <f t="shared" si="74"/>
        <v>0</v>
      </c>
      <c r="AF129" s="52">
        <f t="shared" si="74"/>
        <v>0</v>
      </c>
      <c r="AG129" s="52">
        <f>AG130+AG131</f>
        <v>0</v>
      </c>
      <c r="AH129" s="52">
        <f>AH130+AH131</f>
        <v>0</v>
      </c>
      <c r="AI129" s="52">
        <f>AI130+AI131</f>
        <v>0</v>
      </c>
      <c r="AJ129" s="52">
        <f t="shared" si="74"/>
        <v>0</v>
      </c>
      <c r="AK129" s="52">
        <f t="shared" si="74"/>
        <v>0</v>
      </c>
      <c r="AL129" s="52">
        <f t="shared" si="74"/>
        <v>0</v>
      </c>
      <c r="AM129" s="52">
        <f>AM130+AM131</f>
        <v>0</v>
      </c>
      <c r="AN129" s="52">
        <f t="shared" si="74"/>
        <v>0</v>
      </c>
      <c r="AO129" s="52">
        <f>AO130+AO131</f>
        <v>0</v>
      </c>
      <c r="AP129" s="52">
        <f>AP130+AP131</f>
        <v>0</v>
      </c>
      <c r="AQ129" s="52">
        <f>AQ130+AQ131</f>
        <v>0</v>
      </c>
      <c r="AR129" s="52">
        <f t="shared" si="74"/>
        <v>0</v>
      </c>
      <c r="AS129" s="52">
        <f t="shared" si="74"/>
        <v>0</v>
      </c>
      <c r="AT129" s="52">
        <f t="shared" si="74"/>
        <v>0</v>
      </c>
      <c r="AU129" s="52">
        <f t="shared" si="74"/>
        <v>0</v>
      </c>
      <c r="AV129" s="52">
        <f t="shared" si="74"/>
        <v>0</v>
      </c>
      <c r="AW129" s="52">
        <f t="shared" si="74"/>
        <v>0</v>
      </c>
      <c r="AX129" s="52">
        <f t="shared" si="74"/>
        <v>0</v>
      </c>
      <c r="AY129" s="52">
        <f t="shared" si="74"/>
        <v>0</v>
      </c>
      <c r="AZ129" s="52">
        <f t="shared" si="74"/>
        <v>0</v>
      </c>
      <c r="BA129" s="52">
        <f t="shared" si="74"/>
        <v>0</v>
      </c>
      <c r="BB129" s="52">
        <f t="shared" si="74"/>
        <v>0</v>
      </c>
      <c r="BC129" s="52">
        <f t="shared" si="74"/>
        <v>0</v>
      </c>
      <c r="BD129" s="52">
        <f>BD130+BD131</f>
        <v>0</v>
      </c>
      <c r="BE129" s="52">
        <f t="shared" si="74"/>
        <v>0</v>
      </c>
      <c r="BF129" s="52">
        <f t="shared" si="74"/>
        <v>0</v>
      </c>
      <c r="BG129" s="52">
        <f t="shared" si="74"/>
        <v>0</v>
      </c>
      <c r="BH129" s="52">
        <f t="shared" si="74"/>
        <v>0</v>
      </c>
      <c r="BI129" s="52">
        <f t="shared" si="74"/>
        <v>0</v>
      </c>
      <c r="BJ129" s="52">
        <f>BJ130+BJ131</f>
        <v>0</v>
      </c>
      <c r="BK129" s="52">
        <f t="shared" si="74"/>
        <v>0</v>
      </c>
      <c r="BL129" s="52">
        <f t="shared" si="74"/>
        <v>0</v>
      </c>
      <c r="BM129" s="52">
        <f t="shared" si="74"/>
        <v>0</v>
      </c>
      <c r="BN129" s="52">
        <f t="shared" si="74"/>
        <v>0</v>
      </c>
      <c r="BO129" s="52">
        <f t="shared" si="74"/>
        <v>0</v>
      </c>
      <c r="BP129" s="53">
        <f t="shared" si="74"/>
        <v>0</v>
      </c>
      <c r="BQ129" s="53">
        <f t="shared" si="74"/>
        <v>0</v>
      </c>
      <c r="BR129" s="53">
        <f aca="true" t="shared" si="75" ref="BR129:BW129">BR130+BR131</f>
        <v>0</v>
      </c>
      <c r="BS129" s="53">
        <f t="shared" si="75"/>
        <v>0</v>
      </c>
      <c r="BT129" s="53">
        <f t="shared" si="75"/>
        <v>0</v>
      </c>
      <c r="BU129" s="53">
        <f t="shared" si="75"/>
        <v>0</v>
      </c>
      <c r="BV129" s="52">
        <f t="shared" si="75"/>
        <v>0</v>
      </c>
      <c r="BW129" s="52">
        <f t="shared" si="75"/>
        <v>0</v>
      </c>
      <c r="BX129" s="37"/>
      <c r="BY129" s="37"/>
      <c r="BZ129" s="37"/>
      <c r="CA129" s="38"/>
      <c r="CB129" s="38"/>
      <c r="CC129" s="38"/>
      <c r="CD129" s="38"/>
      <c r="CE129" s="38"/>
      <c r="CF129" s="38"/>
      <c r="CG129" s="27"/>
    </row>
    <row r="130" spans="1:85" ht="12.75">
      <c r="A130" s="43">
        <v>613991</v>
      </c>
      <c r="B130" s="54" t="s">
        <v>194</v>
      </c>
      <c r="C130" s="30">
        <f t="shared" si="41"/>
        <v>0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6"/>
      <c r="BW130" s="56"/>
      <c r="BX130" s="37"/>
      <c r="BY130" s="37"/>
      <c r="BZ130" s="37"/>
      <c r="CA130" s="38"/>
      <c r="CB130" s="38"/>
      <c r="CC130" s="38"/>
      <c r="CD130" s="38"/>
      <c r="CE130" s="38"/>
      <c r="CF130" s="38"/>
      <c r="CG130" s="27"/>
    </row>
    <row r="131" spans="1:85" ht="12.75">
      <c r="A131" s="43">
        <v>613992</v>
      </c>
      <c r="B131" s="54" t="s">
        <v>195</v>
      </c>
      <c r="C131" s="30">
        <f t="shared" si="41"/>
        <v>0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6"/>
      <c r="BW131" s="56"/>
      <c r="BX131" s="37"/>
      <c r="BY131" s="37"/>
      <c r="BZ131" s="37"/>
      <c r="CA131" s="38"/>
      <c r="CB131" s="38"/>
      <c r="CC131" s="38"/>
      <c r="CD131" s="38"/>
      <c r="CE131" s="38"/>
      <c r="CF131" s="38"/>
      <c r="CG131" s="27"/>
    </row>
    <row r="132" spans="1:85" ht="12.75">
      <c r="A132" s="33">
        <v>614</v>
      </c>
      <c r="B132" s="34" t="s">
        <v>196</v>
      </c>
      <c r="C132" s="35">
        <f t="shared" si="41"/>
        <v>-121287.07</v>
      </c>
      <c r="D132" s="36">
        <f>D133+D134+D135+D136+D137+D138+D139+D140</f>
        <v>0</v>
      </c>
      <c r="E132" s="36">
        <f aca="true" t="shared" si="76" ref="E132:BP132">E133+E134+E135+E136+E137+E138+E139+E140</f>
        <v>0</v>
      </c>
      <c r="F132" s="36">
        <f t="shared" si="76"/>
        <v>0</v>
      </c>
      <c r="G132" s="36">
        <f t="shared" si="76"/>
        <v>0</v>
      </c>
      <c r="H132" s="36">
        <f t="shared" si="76"/>
        <v>0</v>
      </c>
      <c r="I132" s="36">
        <f t="shared" si="76"/>
        <v>0</v>
      </c>
      <c r="J132" s="36">
        <f t="shared" si="76"/>
        <v>0</v>
      </c>
      <c r="K132" s="36">
        <f t="shared" si="76"/>
        <v>0</v>
      </c>
      <c r="L132" s="36">
        <f t="shared" si="76"/>
        <v>0</v>
      </c>
      <c r="M132" s="36">
        <f t="shared" si="76"/>
        <v>0</v>
      </c>
      <c r="N132" s="36">
        <f t="shared" si="76"/>
        <v>0</v>
      </c>
      <c r="O132" s="36">
        <f t="shared" si="76"/>
        <v>0</v>
      </c>
      <c r="P132" s="36">
        <f t="shared" si="76"/>
        <v>0</v>
      </c>
      <c r="Q132" s="36">
        <f t="shared" si="76"/>
        <v>0</v>
      </c>
      <c r="R132" s="36">
        <f t="shared" si="76"/>
        <v>0</v>
      </c>
      <c r="S132" s="36">
        <f t="shared" si="76"/>
        <v>0</v>
      </c>
      <c r="T132" s="36">
        <f t="shared" si="76"/>
        <v>0</v>
      </c>
      <c r="U132" s="36">
        <f t="shared" si="76"/>
        <v>0</v>
      </c>
      <c r="V132" s="36">
        <f t="shared" si="76"/>
        <v>0</v>
      </c>
      <c r="W132" s="36">
        <f t="shared" si="76"/>
        <v>0</v>
      </c>
      <c r="X132" s="36">
        <f t="shared" si="76"/>
        <v>0</v>
      </c>
      <c r="Y132" s="36">
        <f t="shared" si="76"/>
        <v>0</v>
      </c>
      <c r="Z132" s="36">
        <f t="shared" si="76"/>
        <v>0</v>
      </c>
      <c r="AA132" s="36">
        <f t="shared" si="76"/>
        <v>0</v>
      </c>
      <c r="AB132" s="36">
        <f t="shared" si="76"/>
        <v>0</v>
      </c>
      <c r="AC132" s="36">
        <f t="shared" si="76"/>
        <v>0</v>
      </c>
      <c r="AD132" s="36">
        <f t="shared" si="76"/>
        <v>0</v>
      </c>
      <c r="AE132" s="36">
        <f t="shared" si="76"/>
        <v>0</v>
      </c>
      <c r="AF132" s="36">
        <f t="shared" si="76"/>
        <v>0</v>
      </c>
      <c r="AG132" s="36">
        <f t="shared" si="76"/>
        <v>0</v>
      </c>
      <c r="AH132" s="36">
        <f t="shared" si="76"/>
        <v>0</v>
      </c>
      <c r="AI132" s="36">
        <f t="shared" si="76"/>
        <v>0</v>
      </c>
      <c r="AJ132" s="36">
        <f t="shared" si="76"/>
        <v>0</v>
      </c>
      <c r="AK132" s="36">
        <f t="shared" si="76"/>
        <v>0</v>
      </c>
      <c r="AL132" s="36">
        <f t="shared" si="76"/>
        <v>0</v>
      </c>
      <c r="AM132" s="36">
        <f t="shared" si="76"/>
        <v>0</v>
      </c>
      <c r="AN132" s="36">
        <f t="shared" si="76"/>
        <v>0</v>
      </c>
      <c r="AO132" s="36">
        <f t="shared" si="76"/>
        <v>0</v>
      </c>
      <c r="AP132" s="36">
        <f t="shared" si="76"/>
        <v>0</v>
      </c>
      <c r="AQ132" s="36">
        <f t="shared" si="76"/>
        <v>0</v>
      </c>
      <c r="AR132" s="36">
        <f t="shared" si="76"/>
        <v>0</v>
      </c>
      <c r="AS132" s="36">
        <f t="shared" si="76"/>
        <v>0</v>
      </c>
      <c r="AT132" s="36">
        <f t="shared" si="76"/>
        <v>-121287.07</v>
      </c>
      <c r="AU132" s="36">
        <f t="shared" si="76"/>
        <v>0</v>
      </c>
      <c r="AV132" s="36">
        <f t="shared" si="76"/>
        <v>0</v>
      </c>
      <c r="AW132" s="36">
        <f t="shared" si="76"/>
        <v>0</v>
      </c>
      <c r="AX132" s="36">
        <f t="shared" si="76"/>
        <v>0</v>
      </c>
      <c r="AY132" s="36">
        <f t="shared" si="76"/>
        <v>0</v>
      </c>
      <c r="AZ132" s="36">
        <f t="shared" si="76"/>
        <v>0</v>
      </c>
      <c r="BA132" s="36">
        <f t="shared" si="76"/>
        <v>0</v>
      </c>
      <c r="BB132" s="36">
        <f t="shared" si="76"/>
        <v>0</v>
      </c>
      <c r="BC132" s="36">
        <f t="shared" si="76"/>
        <v>0</v>
      </c>
      <c r="BD132" s="36">
        <f t="shared" si="76"/>
        <v>0</v>
      </c>
      <c r="BE132" s="36">
        <f t="shared" si="76"/>
        <v>0</v>
      </c>
      <c r="BF132" s="36">
        <f t="shared" si="76"/>
        <v>0</v>
      </c>
      <c r="BG132" s="36">
        <f t="shared" si="76"/>
        <v>0</v>
      </c>
      <c r="BH132" s="36">
        <f t="shared" si="76"/>
        <v>0</v>
      </c>
      <c r="BI132" s="36">
        <f t="shared" si="76"/>
        <v>0</v>
      </c>
      <c r="BJ132" s="36">
        <f t="shared" si="76"/>
        <v>0</v>
      </c>
      <c r="BK132" s="36">
        <f t="shared" si="76"/>
        <v>0</v>
      </c>
      <c r="BL132" s="36">
        <f t="shared" si="76"/>
        <v>0</v>
      </c>
      <c r="BM132" s="36">
        <f t="shared" si="76"/>
        <v>0</v>
      </c>
      <c r="BN132" s="36">
        <f t="shared" si="76"/>
        <v>0</v>
      </c>
      <c r="BO132" s="36">
        <f t="shared" si="76"/>
        <v>0</v>
      </c>
      <c r="BP132" s="36">
        <f t="shared" si="76"/>
        <v>0</v>
      </c>
      <c r="BQ132" s="36">
        <f aca="true" t="shared" si="77" ref="BQ132:BW132">BQ133+BQ134+BQ135+BQ136+BQ137+BQ138+BQ139+BQ140</f>
        <v>0</v>
      </c>
      <c r="BR132" s="36">
        <f t="shared" si="77"/>
        <v>0</v>
      </c>
      <c r="BS132" s="36">
        <f t="shared" si="77"/>
        <v>0</v>
      </c>
      <c r="BT132" s="36">
        <f t="shared" si="77"/>
        <v>0</v>
      </c>
      <c r="BU132" s="36">
        <f t="shared" si="77"/>
        <v>0</v>
      </c>
      <c r="BV132" s="36">
        <f t="shared" si="77"/>
        <v>0</v>
      </c>
      <c r="BW132" s="36">
        <f t="shared" si="77"/>
        <v>0</v>
      </c>
      <c r="BX132" s="37"/>
      <c r="BY132" s="37"/>
      <c r="BZ132" s="37"/>
      <c r="CA132" s="38"/>
      <c r="CB132" s="38"/>
      <c r="CC132" s="38"/>
      <c r="CD132" s="38"/>
      <c r="CE132" s="38"/>
      <c r="CF132" s="38"/>
      <c r="CG132" s="27"/>
    </row>
    <row r="133" spans="1:85" ht="12.75">
      <c r="A133" s="39">
        <v>61401</v>
      </c>
      <c r="B133" s="40" t="s">
        <v>197</v>
      </c>
      <c r="C133" s="41">
        <f t="shared" si="41"/>
        <v>-33656.41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>
        <v>-33656.41</v>
      </c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8"/>
      <c r="BW133" s="48"/>
      <c r="BX133" s="37"/>
      <c r="BY133" s="37"/>
      <c r="BZ133" s="37"/>
      <c r="CA133" s="38"/>
      <c r="CB133" s="38"/>
      <c r="CC133" s="38"/>
      <c r="CD133" s="38"/>
      <c r="CE133" s="38"/>
      <c r="CF133" s="38"/>
      <c r="CG133" s="27"/>
    </row>
    <row r="134" spans="1:85" ht="12.75">
      <c r="A134" s="39">
        <v>61402</v>
      </c>
      <c r="B134" s="40" t="s">
        <v>198</v>
      </c>
      <c r="C134" s="41">
        <f t="shared" si="41"/>
        <v>-84220.17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>
        <v>-84220.17</v>
      </c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8"/>
      <c r="BW134" s="48"/>
      <c r="BX134" s="37"/>
      <c r="BY134" s="37"/>
      <c r="BZ134" s="37"/>
      <c r="CA134" s="38"/>
      <c r="CB134" s="38"/>
      <c r="CC134" s="38"/>
      <c r="CD134" s="38"/>
      <c r="CE134" s="38"/>
      <c r="CF134" s="38"/>
      <c r="CG134" s="27"/>
    </row>
    <row r="135" spans="1:85" ht="12.75">
      <c r="A135" s="39">
        <v>61403</v>
      </c>
      <c r="B135" s="40" t="s">
        <v>199</v>
      </c>
      <c r="C135" s="41">
        <f t="shared" si="41"/>
        <v>-17480.59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>
        <v>-17480.59</v>
      </c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8"/>
      <c r="BW135" s="48"/>
      <c r="BX135" s="37"/>
      <c r="BY135" s="37"/>
      <c r="BZ135" s="37"/>
      <c r="CA135" s="38"/>
      <c r="CB135" s="38"/>
      <c r="CC135" s="38"/>
      <c r="CD135" s="38"/>
      <c r="CE135" s="38"/>
      <c r="CF135" s="38"/>
      <c r="CG135" s="27"/>
    </row>
    <row r="136" spans="1:85" ht="12.75">
      <c r="A136" s="39">
        <v>61404</v>
      </c>
      <c r="B136" s="40" t="s">
        <v>200</v>
      </c>
      <c r="C136" s="41">
        <f t="shared" si="41"/>
        <v>0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8"/>
      <c r="BW136" s="48"/>
      <c r="BX136" s="37"/>
      <c r="BY136" s="37"/>
      <c r="BZ136" s="37"/>
      <c r="CA136" s="38"/>
      <c r="CB136" s="38"/>
      <c r="CC136" s="38"/>
      <c r="CD136" s="38"/>
      <c r="CE136" s="38"/>
      <c r="CF136" s="38"/>
      <c r="CG136" s="27"/>
    </row>
    <row r="137" spans="1:85" ht="12.75">
      <c r="A137" s="39">
        <v>61405</v>
      </c>
      <c r="B137" s="40" t="s">
        <v>201</v>
      </c>
      <c r="C137" s="41">
        <f t="shared" si="41"/>
        <v>-231.08</v>
      </c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>
        <v>-231.08</v>
      </c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8"/>
      <c r="BW137" s="48"/>
      <c r="BX137" s="37"/>
      <c r="BY137" s="37"/>
      <c r="BZ137" s="37"/>
      <c r="CA137" s="38"/>
      <c r="CB137" s="38"/>
      <c r="CC137" s="38"/>
      <c r="CD137" s="38"/>
      <c r="CE137" s="38"/>
      <c r="CF137" s="38"/>
      <c r="CG137" s="27"/>
    </row>
    <row r="138" spans="1:85" ht="12.75">
      <c r="A138" s="39">
        <v>61406</v>
      </c>
      <c r="B138" s="40" t="s">
        <v>202</v>
      </c>
      <c r="C138" s="41">
        <f t="shared" si="41"/>
        <v>-9.2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>
        <v>-9.2</v>
      </c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8"/>
      <c r="BW138" s="48"/>
      <c r="BX138" s="37"/>
      <c r="BY138" s="37"/>
      <c r="BZ138" s="37"/>
      <c r="CA138" s="38"/>
      <c r="CB138" s="38"/>
      <c r="CC138" s="38"/>
      <c r="CD138" s="38"/>
      <c r="CE138" s="38"/>
      <c r="CF138" s="38"/>
      <c r="CG138" s="27"/>
    </row>
    <row r="139" spans="1:85" ht="12.75">
      <c r="A139" s="39">
        <v>61407</v>
      </c>
      <c r="B139" s="40" t="s">
        <v>203</v>
      </c>
      <c r="C139" s="41">
        <f t="shared" si="41"/>
        <v>17872.52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>
        <v>17872.52</v>
      </c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8"/>
      <c r="BW139" s="48"/>
      <c r="BX139" s="37"/>
      <c r="BY139" s="37"/>
      <c r="BZ139" s="37"/>
      <c r="CA139" s="38"/>
      <c r="CB139" s="38"/>
      <c r="CC139" s="38"/>
      <c r="CD139" s="38"/>
      <c r="CE139" s="38"/>
      <c r="CF139" s="38"/>
      <c r="CG139" s="27"/>
    </row>
    <row r="140" spans="1:85" ht="12.75">
      <c r="A140" s="39">
        <v>61408</v>
      </c>
      <c r="B140" s="40" t="s">
        <v>204</v>
      </c>
      <c r="C140" s="41">
        <f t="shared" si="41"/>
        <v>-3562.14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>
        <f>-3684.14+122</f>
        <v>-3562.14</v>
      </c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8"/>
      <c r="BW140" s="48"/>
      <c r="BX140" s="37"/>
      <c r="BY140" s="37"/>
      <c r="BZ140" s="37"/>
      <c r="CA140" s="38"/>
      <c r="CB140" s="38"/>
      <c r="CC140" s="38"/>
      <c r="CD140" s="38"/>
      <c r="CE140" s="38"/>
      <c r="CF140" s="38"/>
      <c r="CG140" s="27"/>
    </row>
    <row r="141" spans="1:85" ht="12.75">
      <c r="A141" s="33">
        <v>619</v>
      </c>
      <c r="B141" s="33" t="s">
        <v>205</v>
      </c>
      <c r="C141" s="35">
        <f t="shared" si="41"/>
        <v>-122</v>
      </c>
      <c r="D141" s="36">
        <f>D142+D143</f>
        <v>0</v>
      </c>
      <c r="E141" s="36">
        <f aca="true" t="shared" si="78" ref="E141:BP141">E142+E143</f>
        <v>0</v>
      </c>
      <c r="F141" s="36">
        <f t="shared" si="78"/>
        <v>0</v>
      </c>
      <c r="G141" s="36">
        <f t="shared" si="78"/>
        <v>0</v>
      </c>
      <c r="H141" s="36">
        <f t="shared" si="78"/>
        <v>0</v>
      </c>
      <c r="I141" s="36">
        <f t="shared" si="78"/>
        <v>0</v>
      </c>
      <c r="J141" s="36">
        <f t="shared" si="78"/>
        <v>0</v>
      </c>
      <c r="K141" s="36">
        <f t="shared" si="78"/>
        <v>0</v>
      </c>
      <c r="L141" s="36">
        <f t="shared" si="78"/>
        <v>0</v>
      </c>
      <c r="M141" s="36">
        <f t="shared" si="78"/>
        <v>0</v>
      </c>
      <c r="N141" s="36">
        <f t="shared" si="78"/>
        <v>0</v>
      </c>
      <c r="O141" s="36">
        <f t="shared" si="78"/>
        <v>0</v>
      </c>
      <c r="P141" s="36">
        <f t="shared" si="78"/>
        <v>0</v>
      </c>
      <c r="Q141" s="36">
        <f t="shared" si="78"/>
        <v>0</v>
      </c>
      <c r="R141" s="36">
        <f t="shared" si="78"/>
        <v>0</v>
      </c>
      <c r="S141" s="36">
        <f t="shared" si="78"/>
        <v>0</v>
      </c>
      <c r="T141" s="36">
        <f t="shared" si="78"/>
        <v>0</v>
      </c>
      <c r="U141" s="36">
        <f t="shared" si="78"/>
        <v>0</v>
      </c>
      <c r="V141" s="36">
        <f t="shared" si="78"/>
        <v>0</v>
      </c>
      <c r="W141" s="36">
        <f t="shared" si="78"/>
        <v>0</v>
      </c>
      <c r="X141" s="36">
        <f t="shared" si="78"/>
        <v>0</v>
      </c>
      <c r="Y141" s="36">
        <f t="shared" si="78"/>
        <v>0</v>
      </c>
      <c r="Z141" s="36">
        <f t="shared" si="78"/>
        <v>0</v>
      </c>
      <c r="AA141" s="36">
        <f t="shared" si="78"/>
        <v>0</v>
      </c>
      <c r="AB141" s="36">
        <f t="shared" si="78"/>
        <v>0</v>
      </c>
      <c r="AC141" s="36">
        <f t="shared" si="78"/>
        <v>0</v>
      </c>
      <c r="AD141" s="36">
        <f t="shared" si="78"/>
        <v>0</v>
      </c>
      <c r="AE141" s="36">
        <f t="shared" si="78"/>
        <v>0</v>
      </c>
      <c r="AF141" s="36">
        <f t="shared" si="78"/>
        <v>0</v>
      </c>
      <c r="AG141" s="36">
        <f t="shared" si="78"/>
        <v>0</v>
      </c>
      <c r="AH141" s="36">
        <f t="shared" si="78"/>
        <v>0</v>
      </c>
      <c r="AI141" s="36">
        <f t="shared" si="78"/>
        <v>0</v>
      </c>
      <c r="AJ141" s="36">
        <f t="shared" si="78"/>
        <v>0</v>
      </c>
      <c r="AK141" s="36">
        <f t="shared" si="78"/>
        <v>0</v>
      </c>
      <c r="AL141" s="36">
        <f t="shared" si="78"/>
        <v>0</v>
      </c>
      <c r="AM141" s="36">
        <f t="shared" si="78"/>
        <v>0</v>
      </c>
      <c r="AN141" s="36">
        <f t="shared" si="78"/>
        <v>0</v>
      </c>
      <c r="AO141" s="36">
        <f t="shared" si="78"/>
        <v>0</v>
      </c>
      <c r="AP141" s="36">
        <f t="shared" si="78"/>
        <v>0</v>
      </c>
      <c r="AQ141" s="36">
        <f t="shared" si="78"/>
        <v>0</v>
      </c>
      <c r="AR141" s="36">
        <f t="shared" si="78"/>
        <v>0</v>
      </c>
      <c r="AS141" s="36">
        <f t="shared" si="78"/>
        <v>0</v>
      </c>
      <c r="AT141" s="36">
        <f t="shared" si="78"/>
        <v>-122</v>
      </c>
      <c r="AU141" s="36">
        <f t="shared" si="78"/>
        <v>0</v>
      </c>
      <c r="AV141" s="36">
        <f t="shared" si="78"/>
        <v>0</v>
      </c>
      <c r="AW141" s="36">
        <f t="shared" si="78"/>
        <v>0</v>
      </c>
      <c r="AX141" s="36">
        <f t="shared" si="78"/>
        <v>0</v>
      </c>
      <c r="AY141" s="36">
        <f t="shared" si="78"/>
        <v>0</v>
      </c>
      <c r="AZ141" s="36">
        <f t="shared" si="78"/>
        <v>0</v>
      </c>
      <c r="BA141" s="36">
        <f t="shared" si="78"/>
        <v>0</v>
      </c>
      <c r="BB141" s="36">
        <f t="shared" si="78"/>
        <v>0</v>
      </c>
      <c r="BC141" s="36">
        <f t="shared" si="78"/>
        <v>0</v>
      </c>
      <c r="BD141" s="36">
        <f t="shared" si="78"/>
        <v>0</v>
      </c>
      <c r="BE141" s="36">
        <f t="shared" si="78"/>
        <v>0</v>
      </c>
      <c r="BF141" s="36">
        <f t="shared" si="78"/>
        <v>0</v>
      </c>
      <c r="BG141" s="36">
        <f t="shared" si="78"/>
        <v>0</v>
      </c>
      <c r="BH141" s="36">
        <f t="shared" si="78"/>
        <v>0</v>
      </c>
      <c r="BI141" s="36">
        <f t="shared" si="78"/>
        <v>0</v>
      </c>
      <c r="BJ141" s="36">
        <f t="shared" si="78"/>
        <v>0</v>
      </c>
      <c r="BK141" s="36">
        <f t="shared" si="78"/>
        <v>0</v>
      </c>
      <c r="BL141" s="36">
        <f t="shared" si="78"/>
        <v>0</v>
      </c>
      <c r="BM141" s="36">
        <f t="shared" si="78"/>
        <v>0</v>
      </c>
      <c r="BN141" s="36">
        <f t="shared" si="78"/>
        <v>0</v>
      </c>
      <c r="BO141" s="36">
        <f t="shared" si="78"/>
        <v>0</v>
      </c>
      <c r="BP141" s="36">
        <f t="shared" si="78"/>
        <v>0</v>
      </c>
      <c r="BQ141" s="36">
        <f aca="true" t="shared" si="79" ref="BQ141:BW141">BQ142+BQ143</f>
        <v>0</v>
      </c>
      <c r="BR141" s="36">
        <f t="shared" si="79"/>
        <v>0</v>
      </c>
      <c r="BS141" s="36">
        <f t="shared" si="79"/>
        <v>0</v>
      </c>
      <c r="BT141" s="36">
        <f t="shared" si="79"/>
        <v>0</v>
      </c>
      <c r="BU141" s="36">
        <f t="shared" si="79"/>
        <v>0</v>
      </c>
      <c r="BV141" s="36">
        <f t="shared" si="79"/>
        <v>0</v>
      </c>
      <c r="BW141" s="36">
        <f t="shared" si="79"/>
        <v>0</v>
      </c>
      <c r="BX141" s="63"/>
      <c r="BY141" s="63"/>
      <c r="BZ141" s="63"/>
      <c r="CA141" s="64"/>
      <c r="CB141" s="64"/>
      <c r="CC141" s="64"/>
      <c r="CD141" s="64"/>
      <c r="CE141" s="64"/>
      <c r="CF141" s="65"/>
      <c r="CG141" s="27"/>
    </row>
    <row r="142" spans="1:85" ht="12.75">
      <c r="A142" s="40">
        <v>61901</v>
      </c>
      <c r="B142" s="40" t="s">
        <v>206</v>
      </c>
      <c r="C142" s="41">
        <f>SUM(D142:BW142)</f>
        <v>-122</v>
      </c>
      <c r="D142" s="66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>
        <v>-122</v>
      </c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8"/>
      <c r="BX142" s="63"/>
      <c r="BY142" s="63"/>
      <c r="BZ142" s="63"/>
      <c r="CA142" s="64"/>
      <c r="CB142" s="64"/>
      <c r="CC142" s="64"/>
      <c r="CD142" s="64"/>
      <c r="CE142" s="64"/>
      <c r="CF142" s="65"/>
      <c r="CG142" s="27"/>
    </row>
    <row r="143" spans="1:85" ht="12.75">
      <c r="A143" s="40">
        <v>61902</v>
      </c>
      <c r="B143" s="40" t="s">
        <v>207</v>
      </c>
      <c r="C143" s="41">
        <f t="shared" si="41"/>
        <v>0</v>
      </c>
      <c r="D143" s="69"/>
      <c r="E143" s="69"/>
      <c r="F143" s="69"/>
      <c r="G143" s="69"/>
      <c r="H143" s="69"/>
      <c r="I143" s="69"/>
      <c r="J143" s="69"/>
      <c r="K143" s="69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68"/>
      <c r="BX143" s="63"/>
      <c r="BY143" s="63"/>
      <c r="BZ143" s="63"/>
      <c r="CA143" s="64"/>
      <c r="CB143" s="64"/>
      <c r="CC143" s="64"/>
      <c r="CD143" s="64"/>
      <c r="CE143" s="64"/>
      <c r="CF143" s="65"/>
      <c r="CG143" s="27"/>
    </row>
    <row r="144" spans="1:85" ht="12.75">
      <c r="A144" s="28">
        <v>62</v>
      </c>
      <c r="B144" s="29" t="s">
        <v>208</v>
      </c>
      <c r="C144" s="70">
        <f>C145+C154+C161+C168+C213+C214+C217</f>
        <v>90058550.53999999</v>
      </c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2"/>
      <c r="BT144" s="71"/>
      <c r="BU144" s="71"/>
      <c r="BV144" s="71"/>
      <c r="BW144" s="71"/>
      <c r="BX144" s="73">
        <f aca="true" t="shared" si="80" ref="BX144:CF144">BX145+BX154+BX161+BX168+BX213+BX214</f>
        <v>0</v>
      </c>
      <c r="BY144" s="73">
        <f t="shared" si="80"/>
        <v>0</v>
      </c>
      <c r="BZ144" s="73">
        <f t="shared" si="80"/>
        <v>90058550.53999999</v>
      </c>
      <c r="CA144" s="73">
        <f t="shared" si="80"/>
        <v>0</v>
      </c>
      <c r="CB144" s="73">
        <f t="shared" si="80"/>
        <v>0</v>
      </c>
      <c r="CC144" s="73">
        <f t="shared" si="80"/>
        <v>0</v>
      </c>
      <c r="CD144" s="73">
        <f t="shared" si="80"/>
        <v>0</v>
      </c>
      <c r="CE144" s="73">
        <f t="shared" si="80"/>
        <v>0</v>
      </c>
      <c r="CF144" s="74">
        <f t="shared" si="80"/>
        <v>0</v>
      </c>
      <c r="CG144" s="27"/>
    </row>
    <row r="145" spans="1:85" ht="12.75">
      <c r="A145" s="33">
        <v>620</v>
      </c>
      <c r="B145" s="34" t="s">
        <v>209</v>
      </c>
      <c r="C145" s="35">
        <f>C146+C153</f>
        <v>42605504.05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2"/>
      <c r="BT145" s="75"/>
      <c r="BU145" s="75"/>
      <c r="BV145" s="75"/>
      <c r="BW145" s="75"/>
      <c r="BX145" s="35">
        <f aca="true" t="shared" si="81" ref="BX145:CF145">BX146+BX153</f>
        <v>0</v>
      </c>
      <c r="BY145" s="35">
        <f t="shared" si="81"/>
        <v>0</v>
      </c>
      <c r="BZ145" s="35">
        <f t="shared" si="81"/>
        <v>42605504.05</v>
      </c>
      <c r="CA145" s="35">
        <f>CA146+CA153</f>
        <v>0</v>
      </c>
      <c r="CB145" s="35">
        <f>CB146+CB153</f>
        <v>0</v>
      </c>
      <c r="CC145" s="35">
        <f>CC146+CC153</f>
        <v>0</v>
      </c>
      <c r="CD145" s="35">
        <f>CD146+CD153</f>
        <v>0</v>
      </c>
      <c r="CE145" s="35">
        <f>CE146+CE153</f>
        <v>0</v>
      </c>
      <c r="CF145" s="35">
        <f t="shared" si="81"/>
        <v>0</v>
      </c>
      <c r="CG145" s="27"/>
    </row>
    <row r="146" spans="1:85" ht="12.75">
      <c r="A146" s="39">
        <v>62001</v>
      </c>
      <c r="B146" s="40" t="s">
        <v>98</v>
      </c>
      <c r="C146" s="41">
        <f>C147+C150</f>
        <v>43208746.83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41">
        <f aca="true" t="shared" si="82" ref="BX146:CF146">BX147+BX150</f>
        <v>0</v>
      </c>
      <c r="BY146" s="41">
        <f t="shared" si="82"/>
        <v>0</v>
      </c>
      <c r="BZ146" s="41">
        <f t="shared" si="82"/>
        <v>43208746.83</v>
      </c>
      <c r="CA146" s="41">
        <f t="shared" si="82"/>
        <v>0</v>
      </c>
      <c r="CB146" s="41">
        <f t="shared" si="82"/>
        <v>0</v>
      </c>
      <c r="CC146" s="41">
        <f t="shared" si="82"/>
        <v>0</v>
      </c>
      <c r="CD146" s="41">
        <f t="shared" si="82"/>
        <v>0</v>
      </c>
      <c r="CE146" s="41">
        <f t="shared" si="82"/>
        <v>0</v>
      </c>
      <c r="CF146" s="41">
        <f t="shared" si="82"/>
        <v>0</v>
      </c>
      <c r="CG146" s="27"/>
    </row>
    <row r="147" spans="1:85" ht="12.75">
      <c r="A147" s="43">
        <v>620011</v>
      </c>
      <c r="B147" s="44" t="s">
        <v>99</v>
      </c>
      <c r="C147" s="41">
        <f>C148+C149</f>
        <v>43208746.83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6">
        <f aca="true" t="shared" si="83" ref="BX147:CF147">BX148+BX149</f>
        <v>0</v>
      </c>
      <c r="BY147" s="76">
        <f t="shared" si="83"/>
        <v>0</v>
      </c>
      <c r="BZ147" s="76">
        <f t="shared" si="83"/>
        <v>43208746.83</v>
      </c>
      <c r="CA147" s="76">
        <f t="shared" si="83"/>
        <v>0</v>
      </c>
      <c r="CB147" s="76">
        <f t="shared" si="83"/>
        <v>0</v>
      </c>
      <c r="CC147" s="76">
        <f t="shared" si="83"/>
        <v>0</v>
      </c>
      <c r="CD147" s="76">
        <f t="shared" si="83"/>
        <v>0</v>
      </c>
      <c r="CE147" s="76">
        <f t="shared" si="83"/>
        <v>0</v>
      </c>
      <c r="CF147" s="76">
        <f t="shared" si="83"/>
        <v>0</v>
      </c>
      <c r="CG147" s="27"/>
    </row>
    <row r="148" spans="1:85" ht="12.75">
      <c r="A148" s="45">
        <v>62001101</v>
      </c>
      <c r="B148" s="46" t="s">
        <v>100</v>
      </c>
      <c r="C148" s="41">
        <f>SUM(BX148:CF148)</f>
        <v>43007400.199999996</v>
      </c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7"/>
      <c r="BY148" s="77"/>
      <c r="BZ148" s="77">
        <v>43007400.199999996</v>
      </c>
      <c r="CA148" s="77"/>
      <c r="CB148" s="77"/>
      <c r="CC148" s="77"/>
      <c r="CD148" s="77"/>
      <c r="CE148" s="77"/>
      <c r="CF148" s="48"/>
      <c r="CG148" s="27"/>
    </row>
    <row r="149" spans="1:85" ht="12.75">
      <c r="A149" s="45">
        <v>62001102</v>
      </c>
      <c r="B149" s="46" t="s">
        <v>101</v>
      </c>
      <c r="C149" s="41">
        <f>SUM(BX149:CF149)</f>
        <v>201346.62999999998</v>
      </c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8"/>
      <c r="BT149" s="72"/>
      <c r="BU149" s="72"/>
      <c r="BV149" s="72"/>
      <c r="BW149" s="72"/>
      <c r="BX149" s="77"/>
      <c r="BY149" s="77"/>
      <c r="BZ149" s="77">
        <v>201346.62999999998</v>
      </c>
      <c r="CA149" s="77"/>
      <c r="CB149" s="77"/>
      <c r="CC149" s="77"/>
      <c r="CD149" s="77"/>
      <c r="CE149" s="77"/>
      <c r="CF149" s="48"/>
      <c r="CG149" s="27"/>
    </row>
    <row r="150" spans="1:85" ht="12.75">
      <c r="A150" s="43">
        <v>620012</v>
      </c>
      <c r="B150" s="44" t="s">
        <v>102</v>
      </c>
      <c r="C150" s="41">
        <f>C151+C152</f>
        <v>0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6">
        <f aca="true" t="shared" si="84" ref="BX150:CF150">BX151+BX152</f>
        <v>0</v>
      </c>
      <c r="BY150" s="76">
        <f t="shared" si="84"/>
        <v>0</v>
      </c>
      <c r="BZ150" s="76">
        <f t="shared" si="84"/>
        <v>0</v>
      </c>
      <c r="CA150" s="76">
        <f t="shared" si="84"/>
        <v>0</v>
      </c>
      <c r="CB150" s="76">
        <f t="shared" si="84"/>
        <v>0</v>
      </c>
      <c r="CC150" s="76">
        <f t="shared" si="84"/>
        <v>0</v>
      </c>
      <c r="CD150" s="76">
        <f t="shared" si="84"/>
        <v>0</v>
      </c>
      <c r="CE150" s="76">
        <f t="shared" si="84"/>
        <v>0</v>
      </c>
      <c r="CF150" s="76">
        <f t="shared" si="84"/>
        <v>0</v>
      </c>
      <c r="CG150" s="27"/>
    </row>
    <row r="151" spans="1:85" ht="12.75">
      <c r="A151" s="45">
        <v>62001201</v>
      </c>
      <c r="B151" s="46" t="s">
        <v>100</v>
      </c>
      <c r="C151" s="41">
        <f>SUM(BX151:CF151)</f>
        <v>0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9"/>
      <c r="BT151" s="72"/>
      <c r="BU151" s="72"/>
      <c r="BV151" s="72"/>
      <c r="BW151" s="72"/>
      <c r="BX151" s="77"/>
      <c r="BY151" s="77"/>
      <c r="BZ151" s="77"/>
      <c r="CA151" s="77"/>
      <c r="CB151" s="77"/>
      <c r="CC151" s="77"/>
      <c r="CD151" s="77"/>
      <c r="CE151" s="77"/>
      <c r="CF151" s="48"/>
      <c r="CG151" s="27"/>
    </row>
    <row r="152" spans="1:85" ht="12.75">
      <c r="A152" s="45">
        <v>62001202</v>
      </c>
      <c r="B152" s="46" t="s">
        <v>101</v>
      </c>
      <c r="C152" s="41">
        <f>SUM(BX152:CF152)</f>
        <v>0</v>
      </c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9"/>
      <c r="BT152" s="72"/>
      <c r="BU152" s="72"/>
      <c r="BV152" s="72"/>
      <c r="BW152" s="72"/>
      <c r="BX152" s="77"/>
      <c r="BY152" s="77"/>
      <c r="BZ152" s="77"/>
      <c r="CA152" s="77"/>
      <c r="CB152" s="77"/>
      <c r="CC152" s="77"/>
      <c r="CD152" s="77"/>
      <c r="CE152" s="77"/>
      <c r="CF152" s="48"/>
      <c r="CG152" s="27"/>
    </row>
    <row r="153" spans="1:85" ht="12.75">
      <c r="A153" s="39">
        <v>62002</v>
      </c>
      <c r="B153" s="40" t="s">
        <v>104</v>
      </c>
      <c r="C153" s="41">
        <f>SUM(BY153:CF153)+BX153</f>
        <v>-603242.78</v>
      </c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7"/>
      <c r="BY153" s="77"/>
      <c r="BZ153" s="77">
        <v>-603242.78</v>
      </c>
      <c r="CA153" s="77"/>
      <c r="CB153" s="77"/>
      <c r="CC153" s="77"/>
      <c r="CD153" s="77"/>
      <c r="CE153" s="77"/>
      <c r="CF153" s="48"/>
      <c r="CG153" s="27"/>
    </row>
    <row r="154" spans="1:85" ht="12.75">
      <c r="A154" s="33">
        <v>621</v>
      </c>
      <c r="B154" s="34" t="s">
        <v>210</v>
      </c>
      <c r="C154" s="35">
        <f>C155+C158</f>
        <v>-564624.3299999998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9"/>
      <c r="BT154" s="75"/>
      <c r="BU154" s="75"/>
      <c r="BV154" s="75"/>
      <c r="BW154" s="75"/>
      <c r="BX154" s="58">
        <f aca="true" t="shared" si="85" ref="BX154:CF154">BX155+BX158</f>
        <v>0</v>
      </c>
      <c r="BY154" s="58">
        <f t="shared" si="85"/>
        <v>0</v>
      </c>
      <c r="BZ154" s="58">
        <f t="shared" si="85"/>
        <v>-564624.3299999998</v>
      </c>
      <c r="CA154" s="58">
        <f t="shared" si="85"/>
        <v>0</v>
      </c>
      <c r="CB154" s="58">
        <f t="shared" si="85"/>
        <v>0</v>
      </c>
      <c r="CC154" s="58">
        <f t="shared" si="85"/>
        <v>0</v>
      </c>
      <c r="CD154" s="58">
        <f t="shared" si="85"/>
        <v>0</v>
      </c>
      <c r="CE154" s="58">
        <f t="shared" si="85"/>
        <v>0</v>
      </c>
      <c r="CF154" s="57">
        <f t="shared" si="85"/>
        <v>0</v>
      </c>
      <c r="CG154" s="27"/>
    </row>
    <row r="155" spans="1:85" ht="12.75">
      <c r="A155" s="39">
        <v>62101</v>
      </c>
      <c r="B155" s="40" t="s">
        <v>211</v>
      </c>
      <c r="C155" s="41">
        <f>C156+C157</f>
        <v>-338757.6499999999</v>
      </c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79"/>
      <c r="BT155" s="80"/>
      <c r="BU155" s="80"/>
      <c r="BV155" s="80"/>
      <c r="BW155" s="80"/>
      <c r="BX155" s="53">
        <f aca="true" t="shared" si="86" ref="BX155:CF155">BX156+BX157</f>
        <v>0</v>
      </c>
      <c r="BY155" s="53">
        <f t="shared" si="86"/>
        <v>0</v>
      </c>
      <c r="BZ155" s="53">
        <f t="shared" si="86"/>
        <v>-338757.6499999999</v>
      </c>
      <c r="CA155" s="53">
        <f t="shared" si="86"/>
        <v>0</v>
      </c>
      <c r="CB155" s="53">
        <f t="shared" si="86"/>
        <v>0</v>
      </c>
      <c r="CC155" s="53">
        <f t="shared" si="86"/>
        <v>0</v>
      </c>
      <c r="CD155" s="53">
        <f t="shared" si="86"/>
        <v>0</v>
      </c>
      <c r="CE155" s="53">
        <f t="shared" si="86"/>
        <v>0</v>
      </c>
      <c r="CF155" s="52">
        <f t="shared" si="86"/>
        <v>0</v>
      </c>
      <c r="CG155" s="27"/>
    </row>
    <row r="156" spans="1:85" ht="12.75">
      <c r="A156" s="43">
        <v>621011</v>
      </c>
      <c r="B156" s="54" t="s">
        <v>108</v>
      </c>
      <c r="C156" s="41">
        <f>SUM(BY156:CF156)+BX156</f>
        <v>-3797900.46</v>
      </c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8"/>
      <c r="BT156" s="79"/>
      <c r="BU156" s="79"/>
      <c r="BV156" s="79"/>
      <c r="BW156" s="79"/>
      <c r="BX156" s="81"/>
      <c r="BY156" s="81"/>
      <c r="BZ156" s="81">
        <v>-3797900.46</v>
      </c>
      <c r="CA156" s="81"/>
      <c r="CB156" s="81"/>
      <c r="CC156" s="81"/>
      <c r="CD156" s="81"/>
      <c r="CE156" s="81"/>
      <c r="CF156" s="56"/>
      <c r="CG156" s="27"/>
    </row>
    <row r="157" spans="1:85" ht="12.75">
      <c r="A157" s="43">
        <v>621012</v>
      </c>
      <c r="B157" s="54" t="s">
        <v>109</v>
      </c>
      <c r="C157" s="41">
        <f>SUM(BY157:CF157)+BX157</f>
        <v>3459142.81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2"/>
      <c r="BT157" s="79"/>
      <c r="BU157" s="79"/>
      <c r="BV157" s="79"/>
      <c r="BW157" s="79"/>
      <c r="BX157" s="81"/>
      <c r="BY157" s="81"/>
      <c r="BZ157" s="81">
        <v>3459142.81</v>
      </c>
      <c r="CA157" s="81"/>
      <c r="CB157" s="81"/>
      <c r="CC157" s="81"/>
      <c r="CD157" s="81"/>
      <c r="CE157" s="81"/>
      <c r="CF157" s="56"/>
      <c r="CG157" s="27"/>
    </row>
    <row r="158" spans="1:85" ht="12.75">
      <c r="A158" s="39">
        <v>62102</v>
      </c>
      <c r="B158" s="40" t="s">
        <v>212</v>
      </c>
      <c r="C158" s="41">
        <f>C159+C160</f>
        <v>-225866.68</v>
      </c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79"/>
      <c r="BT158" s="80"/>
      <c r="BU158" s="80"/>
      <c r="BV158" s="80"/>
      <c r="BW158" s="80"/>
      <c r="BX158" s="53">
        <f aca="true" t="shared" si="87" ref="BX158:CF158">BX159+BX160</f>
        <v>0</v>
      </c>
      <c r="BY158" s="53">
        <f t="shared" si="87"/>
        <v>0</v>
      </c>
      <c r="BZ158" s="53">
        <f t="shared" si="87"/>
        <v>-225866.68</v>
      </c>
      <c r="CA158" s="53">
        <f t="shared" si="87"/>
        <v>0</v>
      </c>
      <c r="CB158" s="53">
        <f t="shared" si="87"/>
        <v>0</v>
      </c>
      <c r="CC158" s="53">
        <f t="shared" si="87"/>
        <v>0</v>
      </c>
      <c r="CD158" s="53">
        <f t="shared" si="87"/>
        <v>0</v>
      </c>
      <c r="CE158" s="53">
        <f t="shared" si="87"/>
        <v>0</v>
      </c>
      <c r="CF158" s="52">
        <f t="shared" si="87"/>
        <v>0</v>
      </c>
      <c r="CG158" s="27"/>
    </row>
    <row r="159" spans="1:85" ht="12.75">
      <c r="A159" s="43">
        <v>621021</v>
      </c>
      <c r="B159" s="54" t="s">
        <v>111</v>
      </c>
      <c r="C159" s="41">
        <f>SUM(BY159:CF159)+BX159</f>
        <v>399434.17</v>
      </c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9"/>
      <c r="BW159" s="79"/>
      <c r="BX159" s="81"/>
      <c r="BY159" s="81"/>
      <c r="BZ159" s="81">
        <v>399434.17</v>
      </c>
      <c r="CA159" s="81"/>
      <c r="CB159" s="81"/>
      <c r="CC159" s="81"/>
      <c r="CD159" s="81"/>
      <c r="CE159" s="81"/>
      <c r="CF159" s="56"/>
      <c r="CG159" s="27"/>
    </row>
    <row r="160" spans="1:85" ht="12.75">
      <c r="A160" s="43">
        <v>621022</v>
      </c>
      <c r="B160" s="54" t="s">
        <v>112</v>
      </c>
      <c r="C160" s="41">
        <f>SUM(BY160:CF160)+BX160</f>
        <v>-625300.85</v>
      </c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2"/>
      <c r="BT160" s="79"/>
      <c r="BU160" s="79"/>
      <c r="BV160" s="79"/>
      <c r="BW160" s="79"/>
      <c r="BX160" s="81"/>
      <c r="BY160" s="81"/>
      <c r="BZ160" s="81">
        <v>-625300.85</v>
      </c>
      <c r="CA160" s="81"/>
      <c r="CB160" s="81"/>
      <c r="CC160" s="81"/>
      <c r="CD160" s="81"/>
      <c r="CE160" s="81"/>
      <c r="CF160" s="56"/>
      <c r="CG160" s="27"/>
    </row>
    <row r="161" spans="1:85" ht="12.75">
      <c r="A161" s="33">
        <v>622</v>
      </c>
      <c r="B161" s="34" t="s">
        <v>213</v>
      </c>
      <c r="C161" s="35">
        <f>C162+C165</f>
        <v>0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9"/>
      <c r="BT161" s="75"/>
      <c r="BU161" s="75"/>
      <c r="BV161" s="75"/>
      <c r="BW161" s="75"/>
      <c r="BX161" s="58">
        <f aca="true" t="shared" si="88" ref="BX161:CF161">BX162+BX165</f>
        <v>0</v>
      </c>
      <c r="BY161" s="58">
        <f t="shared" si="88"/>
        <v>0</v>
      </c>
      <c r="BZ161" s="58">
        <f t="shared" si="88"/>
        <v>0</v>
      </c>
      <c r="CA161" s="58">
        <f t="shared" si="88"/>
        <v>0</v>
      </c>
      <c r="CB161" s="58">
        <f t="shared" si="88"/>
        <v>0</v>
      </c>
      <c r="CC161" s="58">
        <f t="shared" si="88"/>
        <v>0</v>
      </c>
      <c r="CD161" s="58">
        <f t="shared" si="88"/>
        <v>0</v>
      </c>
      <c r="CE161" s="58">
        <f t="shared" si="88"/>
        <v>0</v>
      </c>
      <c r="CF161" s="57">
        <f t="shared" si="88"/>
        <v>0</v>
      </c>
      <c r="CG161" s="27"/>
    </row>
    <row r="162" spans="1:85" ht="12.75">
      <c r="A162" s="39">
        <v>62201</v>
      </c>
      <c r="B162" s="40" t="s">
        <v>117</v>
      </c>
      <c r="C162" s="41">
        <f>C163+C164</f>
        <v>0</v>
      </c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79"/>
      <c r="BT162" s="80"/>
      <c r="BU162" s="80"/>
      <c r="BV162" s="80"/>
      <c r="BW162" s="80"/>
      <c r="BX162" s="53">
        <f aca="true" t="shared" si="89" ref="BX162:CF162">BX163+BX164</f>
        <v>0</v>
      </c>
      <c r="BY162" s="53">
        <f t="shared" si="89"/>
        <v>0</v>
      </c>
      <c r="BZ162" s="53">
        <f t="shared" si="89"/>
        <v>0</v>
      </c>
      <c r="CA162" s="53">
        <f t="shared" si="89"/>
        <v>0</v>
      </c>
      <c r="CB162" s="53">
        <f t="shared" si="89"/>
        <v>0</v>
      </c>
      <c r="CC162" s="53">
        <f t="shared" si="89"/>
        <v>0</v>
      </c>
      <c r="CD162" s="53">
        <f t="shared" si="89"/>
        <v>0</v>
      </c>
      <c r="CE162" s="53">
        <f t="shared" si="89"/>
        <v>0</v>
      </c>
      <c r="CF162" s="52">
        <f t="shared" si="89"/>
        <v>0</v>
      </c>
      <c r="CG162" s="27"/>
    </row>
    <row r="163" spans="1:85" ht="12.75">
      <c r="A163" s="43">
        <v>622011</v>
      </c>
      <c r="B163" s="54" t="s">
        <v>118</v>
      </c>
      <c r="C163" s="41">
        <f>SUM(BY163:CF163)+BX163</f>
        <v>0</v>
      </c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8"/>
      <c r="BT163" s="79"/>
      <c r="BU163" s="79"/>
      <c r="BV163" s="79"/>
      <c r="BW163" s="79"/>
      <c r="BX163" s="81"/>
      <c r="BY163" s="81"/>
      <c r="BZ163" s="81"/>
      <c r="CA163" s="81"/>
      <c r="CB163" s="81"/>
      <c r="CC163" s="81"/>
      <c r="CD163" s="81"/>
      <c r="CE163" s="81"/>
      <c r="CF163" s="56"/>
      <c r="CG163" s="27"/>
    </row>
    <row r="164" spans="1:85" ht="12.75">
      <c r="A164" s="43">
        <v>622012</v>
      </c>
      <c r="B164" s="54" t="s">
        <v>119</v>
      </c>
      <c r="C164" s="41">
        <f>SUM(BY164:CF164)+BX164</f>
        <v>0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2"/>
      <c r="BT164" s="79"/>
      <c r="BU164" s="79"/>
      <c r="BV164" s="79"/>
      <c r="BW164" s="79"/>
      <c r="BX164" s="81"/>
      <c r="BY164" s="81"/>
      <c r="BZ164" s="81"/>
      <c r="CA164" s="81"/>
      <c r="CB164" s="81"/>
      <c r="CC164" s="81"/>
      <c r="CD164" s="81"/>
      <c r="CE164" s="81"/>
      <c r="CF164" s="56"/>
      <c r="CG164" s="27"/>
    </row>
    <row r="165" spans="1:85" ht="12.75">
      <c r="A165" s="39">
        <v>62202</v>
      </c>
      <c r="B165" s="40" t="s">
        <v>214</v>
      </c>
      <c r="C165" s="41">
        <f>C166+C167</f>
        <v>0</v>
      </c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9"/>
      <c r="BT165" s="72"/>
      <c r="BU165" s="72"/>
      <c r="BV165" s="72"/>
      <c r="BW165" s="72"/>
      <c r="BX165" s="53">
        <f aca="true" t="shared" si="90" ref="BX165:CF165">BX166+BX167</f>
        <v>0</v>
      </c>
      <c r="BY165" s="53">
        <f t="shared" si="90"/>
        <v>0</v>
      </c>
      <c r="BZ165" s="53">
        <f t="shared" si="90"/>
        <v>0</v>
      </c>
      <c r="CA165" s="53">
        <f t="shared" si="90"/>
        <v>0</v>
      </c>
      <c r="CB165" s="53">
        <f t="shared" si="90"/>
        <v>0</v>
      </c>
      <c r="CC165" s="53">
        <f t="shared" si="90"/>
        <v>0</v>
      </c>
      <c r="CD165" s="53">
        <f t="shared" si="90"/>
        <v>0</v>
      </c>
      <c r="CE165" s="53">
        <f t="shared" si="90"/>
        <v>0</v>
      </c>
      <c r="CF165" s="52">
        <f t="shared" si="90"/>
        <v>0</v>
      </c>
      <c r="CG165" s="27"/>
    </row>
    <row r="166" spans="1:85" ht="12.75">
      <c r="A166" s="43">
        <v>622021</v>
      </c>
      <c r="B166" s="54" t="s">
        <v>121</v>
      </c>
      <c r="C166" s="41">
        <f>SUM(BY166:CF166)+BX166</f>
        <v>0</v>
      </c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9"/>
      <c r="BW166" s="79"/>
      <c r="BX166" s="81"/>
      <c r="BY166" s="81"/>
      <c r="BZ166" s="81"/>
      <c r="CA166" s="81"/>
      <c r="CB166" s="81"/>
      <c r="CC166" s="81"/>
      <c r="CD166" s="81"/>
      <c r="CE166" s="81"/>
      <c r="CF166" s="56"/>
      <c r="CG166" s="27"/>
    </row>
    <row r="167" spans="1:85" ht="12.75">
      <c r="A167" s="43">
        <v>622022</v>
      </c>
      <c r="B167" s="54" t="s">
        <v>122</v>
      </c>
      <c r="C167" s="41">
        <f>SUM(BY167:CF167)+BX167</f>
        <v>0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2"/>
      <c r="BT167" s="79"/>
      <c r="BU167" s="79"/>
      <c r="BV167" s="79"/>
      <c r="BW167" s="79"/>
      <c r="BX167" s="81"/>
      <c r="BY167" s="81"/>
      <c r="BZ167" s="81"/>
      <c r="CA167" s="81"/>
      <c r="CB167" s="81"/>
      <c r="CC167" s="81"/>
      <c r="CD167" s="81"/>
      <c r="CE167" s="81"/>
      <c r="CF167" s="56"/>
      <c r="CG167" s="27"/>
    </row>
    <row r="168" spans="1:85" ht="12.75">
      <c r="A168" s="33">
        <v>623</v>
      </c>
      <c r="B168" s="34" t="s">
        <v>215</v>
      </c>
      <c r="C168" s="35">
        <f>C169+C179+C188+C197+C198+C201+C204+C208+C209</f>
        <v>47717777.519999996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9"/>
      <c r="BT168" s="78"/>
      <c r="BU168" s="78"/>
      <c r="BV168" s="78"/>
      <c r="BW168" s="78"/>
      <c r="BX168" s="58">
        <f aca="true" t="shared" si="91" ref="BX168:CF168">BX169+BX179+BX188+BX197+BX198+BX201+BX204+BX208+BX209</f>
        <v>0</v>
      </c>
      <c r="BY168" s="58">
        <f t="shared" si="91"/>
        <v>0</v>
      </c>
      <c r="BZ168" s="58">
        <f t="shared" si="91"/>
        <v>47717777.519999996</v>
      </c>
      <c r="CA168" s="58">
        <f t="shared" si="91"/>
        <v>0</v>
      </c>
      <c r="CB168" s="58">
        <f t="shared" si="91"/>
        <v>0</v>
      </c>
      <c r="CC168" s="58">
        <f t="shared" si="91"/>
        <v>0</v>
      </c>
      <c r="CD168" s="58">
        <f t="shared" si="91"/>
        <v>0</v>
      </c>
      <c r="CE168" s="58">
        <f t="shared" si="91"/>
        <v>0</v>
      </c>
      <c r="CF168" s="57">
        <f t="shared" si="91"/>
        <v>0</v>
      </c>
      <c r="CG168" s="27"/>
    </row>
    <row r="169" spans="1:85" ht="12.75">
      <c r="A169" s="39">
        <v>62301</v>
      </c>
      <c r="B169" s="40" t="s">
        <v>124</v>
      </c>
      <c r="C169" s="41">
        <f>C170+C171+C172+C173+C174+C175+C176+C177+C178</f>
        <v>17272149.92</v>
      </c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9"/>
      <c r="BT169" s="72"/>
      <c r="BU169" s="72"/>
      <c r="BV169" s="72"/>
      <c r="BW169" s="72"/>
      <c r="BX169" s="53">
        <f aca="true" t="shared" si="92" ref="BX169:CF169">BX170+BX171+BX172+BX173+BX174+BX175+BX176+BX177+BX178</f>
        <v>0</v>
      </c>
      <c r="BY169" s="53">
        <f t="shared" si="92"/>
        <v>0</v>
      </c>
      <c r="BZ169" s="53">
        <f t="shared" si="92"/>
        <v>17272149.92</v>
      </c>
      <c r="CA169" s="53">
        <f t="shared" si="92"/>
        <v>0</v>
      </c>
      <c r="CB169" s="53">
        <f t="shared" si="92"/>
        <v>0</v>
      </c>
      <c r="CC169" s="53">
        <f t="shared" si="92"/>
        <v>0</v>
      </c>
      <c r="CD169" s="53">
        <f t="shared" si="92"/>
        <v>0</v>
      </c>
      <c r="CE169" s="53">
        <f t="shared" si="92"/>
        <v>0</v>
      </c>
      <c r="CF169" s="52">
        <f t="shared" si="92"/>
        <v>0</v>
      </c>
      <c r="CG169" s="27"/>
    </row>
    <row r="170" spans="1:85" ht="12.75">
      <c r="A170" s="43">
        <v>623011</v>
      </c>
      <c r="B170" s="54" t="s">
        <v>216</v>
      </c>
      <c r="C170" s="41">
        <f aca="true" t="shared" si="93" ref="C170:C178">SUM(BY170:CF170)+BX170</f>
        <v>0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8"/>
      <c r="BT170" s="79"/>
      <c r="BU170" s="79"/>
      <c r="BV170" s="79"/>
      <c r="BW170" s="79"/>
      <c r="BX170" s="81"/>
      <c r="BY170" s="81"/>
      <c r="BZ170" s="81"/>
      <c r="CA170" s="81"/>
      <c r="CB170" s="81"/>
      <c r="CC170" s="81"/>
      <c r="CD170" s="81"/>
      <c r="CE170" s="81"/>
      <c r="CF170" s="56"/>
      <c r="CG170" s="27"/>
    </row>
    <row r="171" spans="1:85" ht="12.75">
      <c r="A171" s="43">
        <v>623012</v>
      </c>
      <c r="B171" s="54" t="s">
        <v>126</v>
      </c>
      <c r="C171" s="41">
        <f t="shared" si="93"/>
        <v>0</v>
      </c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2"/>
      <c r="BT171" s="79"/>
      <c r="BU171" s="79"/>
      <c r="BV171" s="79"/>
      <c r="BW171" s="79"/>
      <c r="BX171" s="81"/>
      <c r="BY171" s="81"/>
      <c r="BZ171" s="81"/>
      <c r="CA171" s="81"/>
      <c r="CB171" s="81"/>
      <c r="CC171" s="81"/>
      <c r="CD171" s="81"/>
      <c r="CE171" s="81"/>
      <c r="CF171" s="56"/>
      <c r="CG171" s="27"/>
    </row>
    <row r="172" spans="1:85" ht="12.75">
      <c r="A172" s="43">
        <v>623013</v>
      </c>
      <c r="B172" s="54" t="s">
        <v>127</v>
      </c>
      <c r="C172" s="41">
        <f t="shared" si="93"/>
        <v>16323017.05</v>
      </c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9"/>
      <c r="BW172" s="79"/>
      <c r="BX172" s="81"/>
      <c r="BY172" s="81"/>
      <c r="BZ172" s="81">
        <v>16323017.05</v>
      </c>
      <c r="CA172" s="81"/>
      <c r="CB172" s="81"/>
      <c r="CC172" s="81"/>
      <c r="CD172" s="81"/>
      <c r="CE172" s="81"/>
      <c r="CF172" s="56"/>
      <c r="CG172" s="27"/>
    </row>
    <row r="173" spans="1:85" ht="12.75">
      <c r="A173" s="43">
        <v>623014</v>
      </c>
      <c r="B173" s="54" t="s">
        <v>128</v>
      </c>
      <c r="C173" s="41">
        <f t="shared" si="93"/>
        <v>0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9"/>
      <c r="BW173" s="79"/>
      <c r="BX173" s="81"/>
      <c r="BY173" s="81"/>
      <c r="BZ173" s="81"/>
      <c r="CA173" s="81"/>
      <c r="CB173" s="81"/>
      <c r="CC173" s="81"/>
      <c r="CD173" s="81"/>
      <c r="CE173" s="81"/>
      <c r="CF173" s="56"/>
      <c r="CG173" s="27"/>
    </row>
    <row r="174" spans="1:85" ht="12.75">
      <c r="A174" s="43">
        <v>623015</v>
      </c>
      <c r="B174" s="54" t="s">
        <v>129</v>
      </c>
      <c r="C174" s="41">
        <f t="shared" si="93"/>
        <v>0</v>
      </c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2"/>
      <c r="BT174" s="79"/>
      <c r="BU174" s="79"/>
      <c r="BV174" s="79"/>
      <c r="BW174" s="79"/>
      <c r="BX174" s="81"/>
      <c r="BY174" s="81"/>
      <c r="BZ174" s="81"/>
      <c r="CA174" s="81"/>
      <c r="CB174" s="81"/>
      <c r="CC174" s="81"/>
      <c r="CD174" s="81"/>
      <c r="CE174" s="81"/>
      <c r="CF174" s="56"/>
      <c r="CG174" s="27"/>
    </row>
    <row r="175" spans="1:85" ht="12.75">
      <c r="A175" s="43">
        <v>623016</v>
      </c>
      <c r="B175" s="54" t="s">
        <v>130</v>
      </c>
      <c r="C175" s="41">
        <f t="shared" si="93"/>
        <v>0</v>
      </c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9"/>
      <c r="BX175" s="81"/>
      <c r="BY175" s="81"/>
      <c r="BZ175" s="81"/>
      <c r="CA175" s="81"/>
      <c r="CB175" s="81"/>
      <c r="CC175" s="81"/>
      <c r="CD175" s="81"/>
      <c r="CE175" s="81"/>
      <c r="CF175" s="56"/>
      <c r="CG175" s="27"/>
    </row>
    <row r="176" spans="1:85" ht="12.75">
      <c r="A176" s="43">
        <v>623017</v>
      </c>
      <c r="B176" s="54" t="s">
        <v>131</v>
      </c>
      <c r="C176" s="41">
        <f t="shared" si="93"/>
        <v>0</v>
      </c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9"/>
      <c r="BW176" s="79"/>
      <c r="BX176" s="81"/>
      <c r="BY176" s="81"/>
      <c r="BZ176" s="81"/>
      <c r="CA176" s="81"/>
      <c r="CB176" s="81"/>
      <c r="CC176" s="81"/>
      <c r="CD176" s="81"/>
      <c r="CE176" s="81"/>
      <c r="CF176" s="56"/>
      <c r="CG176" s="27"/>
    </row>
    <row r="177" spans="1:85" ht="12.75">
      <c r="A177" s="43">
        <v>623018</v>
      </c>
      <c r="B177" s="54" t="s">
        <v>132</v>
      </c>
      <c r="C177" s="41">
        <f t="shared" si="93"/>
        <v>949132.87</v>
      </c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8"/>
      <c r="BT177" s="79"/>
      <c r="BU177" s="79"/>
      <c r="BV177" s="79"/>
      <c r="BW177" s="79"/>
      <c r="BX177" s="81"/>
      <c r="BY177" s="81"/>
      <c r="BZ177" s="81">
        <v>949132.87</v>
      </c>
      <c r="CA177" s="81"/>
      <c r="CB177" s="81"/>
      <c r="CC177" s="81"/>
      <c r="CD177" s="81"/>
      <c r="CE177" s="81"/>
      <c r="CF177" s="56"/>
      <c r="CG177" s="27"/>
    </row>
    <row r="178" spans="1:85" ht="12.75">
      <c r="A178" s="43">
        <v>623019</v>
      </c>
      <c r="B178" s="54" t="s">
        <v>133</v>
      </c>
      <c r="C178" s="41">
        <f t="shared" si="93"/>
        <v>0</v>
      </c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2"/>
      <c r="BT178" s="79"/>
      <c r="BU178" s="79"/>
      <c r="BV178" s="79"/>
      <c r="BW178" s="79"/>
      <c r="BX178" s="81"/>
      <c r="BY178" s="81"/>
      <c r="BZ178" s="81"/>
      <c r="CA178" s="81"/>
      <c r="CB178" s="81"/>
      <c r="CC178" s="81"/>
      <c r="CD178" s="81"/>
      <c r="CE178" s="81"/>
      <c r="CF178" s="56"/>
      <c r="CG178" s="27"/>
    </row>
    <row r="179" spans="1:85" ht="12.75">
      <c r="A179" s="39">
        <v>62302</v>
      </c>
      <c r="B179" s="40" t="s">
        <v>134</v>
      </c>
      <c r="C179" s="41">
        <f>C180+C181+C182+C183+C184+C185+C186+C187</f>
        <v>217032.54</v>
      </c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9"/>
      <c r="BT179" s="72"/>
      <c r="BU179" s="72"/>
      <c r="BV179" s="72"/>
      <c r="BW179" s="72"/>
      <c r="BX179" s="53">
        <f aca="true" t="shared" si="94" ref="BX179:CF179">BX180+BX181+BX182+BX183+BX184+BX185+BX186+BX187</f>
        <v>0</v>
      </c>
      <c r="BY179" s="53">
        <f t="shared" si="94"/>
        <v>0</v>
      </c>
      <c r="BZ179" s="53">
        <f t="shared" si="94"/>
        <v>217032.54</v>
      </c>
      <c r="CA179" s="53">
        <f t="shared" si="94"/>
        <v>0</v>
      </c>
      <c r="CB179" s="53">
        <f t="shared" si="94"/>
        <v>0</v>
      </c>
      <c r="CC179" s="53">
        <f t="shared" si="94"/>
        <v>0</v>
      </c>
      <c r="CD179" s="53">
        <f t="shared" si="94"/>
        <v>0</v>
      </c>
      <c r="CE179" s="53">
        <f t="shared" si="94"/>
        <v>0</v>
      </c>
      <c r="CF179" s="52">
        <f t="shared" si="94"/>
        <v>0</v>
      </c>
      <c r="CG179" s="27"/>
    </row>
    <row r="180" spans="1:85" ht="12.75">
      <c r="A180" s="43">
        <v>623021</v>
      </c>
      <c r="B180" s="54" t="s">
        <v>217</v>
      </c>
      <c r="C180" s="41">
        <f aca="true" t="shared" si="95" ref="C180:C187">SUM(BY180:CF180)+BX180</f>
        <v>0</v>
      </c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9"/>
      <c r="BW180" s="79"/>
      <c r="BX180" s="81"/>
      <c r="BY180" s="81"/>
      <c r="BZ180" s="81"/>
      <c r="CA180" s="81"/>
      <c r="CB180" s="81"/>
      <c r="CC180" s="81"/>
      <c r="CD180" s="81"/>
      <c r="CE180" s="81"/>
      <c r="CF180" s="56"/>
      <c r="CG180" s="27"/>
    </row>
    <row r="181" spans="1:85" ht="12.75">
      <c r="A181" s="43">
        <v>623022</v>
      </c>
      <c r="B181" s="54" t="s">
        <v>126</v>
      </c>
      <c r="C181" s="41">
        <f t="shared" si="95"/>
        <v>0</v>
      </c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2"/>
      <c r="BT181" s="79"/>
      <c r="BU181" s="79"/>
      <c r="BV181" s="79"/>
      <c r="BW181" s="79"/>
      <c r="BX181" s="81"/>
      <c r="BY181" s="81"/>
      <c r="BZ181" s="81"/>
      <c r="CA181" s="81"/>
      <c r="CB181" s="81"/>
      <c r="CC181" s="81"/>
      <c r="CD181" s="81"/>
      <c r="CE181" s="81"/>
      <c r="CF181" s="56"/>
      <c r="CG181" s="27"/>
    </row>
    <row r="182" spans="1:85" ht="12.75">
      <c r="A182" s="43">
        <v>623023</v>
      </c>
      <c r="B182" s="54" t="s">
        <v>127</v>
      </c>
      <c r="C182" s="41">
        <f t="shared" si="95"/>
        <v>217032.54</v>
      </c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9"/>
      <c r="BX182" s="81"/>
      <c r="BY182" s="81"/>
      <c r="BZ182" s="81">
        <v>217032.54</v>
      </c>
      <c r="CA182" s="81"/>
      <c r="CB182" s="81"/>
      <c r="CC182" s="81"/>
      <c r="CD182" s="81"/>
      <c r="CE182" s="81"/>
      <c r="CF182" s="56"/>
      <c r="CG182" s="27"/>
    </row>
    <row r="183" spans="1:85" ht="12.75">
      <c r="A183" s="43">
        <v>623024</v>
      </c>
      <c r="B183" s="54" t="s">
        <v>128</v>
      </c>
      <c r="C183" s="41">
        <f t="shared" si="95"/>
        <v>0</v>
      </c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9"/>
      <c r="BW183" s="79"/>
      <c r="BX183" s="81"/>
      <c r="BY183" s="81"/>
      <c r="BZ183" s="81"/>
      <c r="CA183" s="81"/>
      <c r="CB183" s="81"/>
      <c r="CC183" s="81"/>
      <c r="CD183" s="81"/>
      <c r="CE183" s="81"/>
      <c r="CF183" s="56"/>
      <c r="CG183" s="27"/>
    </row>
    <row r="184" spans="1:85" ht="12.75">
      <c r="A184" s="43">
        <v>623025</v>
      </c>
      <c r="B184" s="54" t="s">
        <v>135</v>
      </c>
      <c r="C184" s="41">
        <f t="shared" si="95"/>
        <v>0</v>
      </c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2"/>
      <c r="BT184" s="79"/>
      <c r="BU184" s="79"/>
      <c r="BV184" s="79"/>
      <c r="BW184" s="79"/>
      <c r="BX184" s="81"/>
      <c r="BY184" s="81"/>
      <c r="BZ184" s="81"/>
      <c r="CA184" s="81"/>
      <c r="CB184" s="81"/>
      <c r="CC184" s="81"/>
      <c r="CD184" s="81"/>
      <c r="CE184" s="81"/>
      <c r="CF184" s="56"/>
      <c r="CG184" s="27"/>
    </row>
    <row r="185" spans="1:85" ht="12.75">
      <c r="A185" s="43">
        <v>623026</v>
      </c>
      <c r="B185" s="54" t="s">
        <v>130</v>
      </c>
      <c r="C185" s="41">
        <f t="shared" si="95"/>
        <v>0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9"/>
      <c r="BW185" s="79"/>
      <c r="BX185" s="81"/>
      <c r="BY185" s="81"/>
      <c r="BZ185" s="81"/>
      <c r="CA185" s="81"/>
      <c r="CB185" s="81"/>
      <c r="CC185" s="81"/>
      <c r="CD185" s="81"/>
      <c r="CE185" s="81"/>
      <c r="CF185" s="56"/>
      <c r="CG185" s="27"/>
    </row>
    <row r="186" spans="1:85" ht="12.75">
      <c r="A186" s="43">
        <v>623027</v>
      </c>
      <c r="B186" s="54" t="s">
        <v>218</v>
      </c>
      <c r="C186" s="41">
        <f t="shared" si="95"/>
        <v>0</v>
      </c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81"/>
      <c r="BY186" s="81"/>
      <c r="BZ186" s="81"/>
      <c r="CA186" s="81"/>
      <c r="CB186" s="81"/>
      <c r="CC186" s="81"/>
      <c r="CD186" s="81"/>
      <c r="CE186" s="81"/>
      <c r="CF186" s="56"/>
      <c r="CG186" s="27"/>
    </row>
    <row r="187" spans="1:85" ht="12.75">
      <c r="A187" s="43">
        <v>623029</v>
      </c>
      <c r="B187" s="54" t="s">
        <v>133</v>
      </c>
      <c r="C187" s="41">
        <f t="shared" si="95"/>
        <v>0</v>
      </c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8"/>
      <c r="BT187" s="79"/>
      <c r="BU187" s="79"/>
      <c r="BV187" s="79"/>
      <c r="BW187" s="79"/>
      <c r="BX187" s="81"/>
      <c r="BY187" s="81"/>
      <c r="BZ187" s="81"/>
      <c r="CA187" s="81"/>
      <c r="CB187" s="81"/>
      <c r="CC187" s="81"/>
      <c r="CD187" s="81"/>
      <c r="CE187" s="81"/>
      <c r="CF187" s="56"/>
      <c r="CG187" s="27"/>
    </row>
    <row r="188" spans="1:85" ht="12.75">
      <c r="A188" s="39">
        <v>62303</v>
      </c>
      <c r="B188" s="40" t="s">
        <v>136</v>
      </c>
      <c r="C188" s="41">
        <f>C189+C190+C191+C192+C193+C194+C195+C196</f>
        <v>-3455838.4499999997</v>
      </c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53">
        <f aca="true" t="shared" si="96" ref="BX188:CF188">BX189+BX190+BX191+BX192+BX193+BX194+BX195+BX196</f>
        <v>0</v>
      </c>
      <c r="BY188" s="53">
        <f t="shared" si="96"/>
        <v>0</v>
      </c>
      <c r="BZ188" s="53">
        <f t="shared" si="96"/>
        <v>-3455838.4499999997</v>
      </c>
      <c r="CA188" s="53">
        <f t="shared" si="96"/>
        <v>0</v>
      </c>
      <c r="CB188" s="53">
        <f t="shared" si="96"/>
        <v>0</v>
      </c>
      <c r="CC188" s="53">
        <f t="shared" si="96"/>
        <v>0</v>
      </c>
      <c r="CD188" s="53">
        <f t="shared" si="96"/>
        <v>0</v>
      </c>
      <c r="CE188" s="53">
        <f t="shared" si="96"/>
        <v>0</v>
      </c>
      <c r="CF188" s="52">
        <f t="shared" si="96"/>
        <v>0</v>
      </c>
      <c r="CG188" s="27"/>
    </row>
    <row r="189" spans="1:85" ht="12.75">
      <c r="A189" s="43">
        <v>623031</v>
      </c>
      <c r="B189" s="54" t="s">
        <v>216</v>
      </c>
      <c r="C189" s="41">
        <f aca="true" t="shared" si="97" ref="C189:C197">SUM(BY189:CF189)+BX189</f>
        <v>0</v>
      </c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2"/>
      <c r="BT189" s="79"/>
      <c r="BU189" s="79"/>
      <c r="BV189" s="79"/>
      <c r="BW189" s="79"/>
      <c r="BX189" s="81"/>
      <c r="BY189" s="81"/>
      <c r="BZ189" s="81"/>
      <c r="CA189" s="81"/>
      <c r="CB189" s="81"/>
      <c r="CC189" s="81"/>
      <c r="CD189" s="81"/>
      <c r="CE189" s="81"/>
      <c r="CF189" s="56"/>
      <c r="CG189" s="27"/>
    </row>
    <row r="190" spans="1:85" ht="12.75">
      <c r="A190" s="43">
        <v>623032</v>
      </c>
      <c r="B190" s="54" t="s">
        <v>126</v>
      </c>
      <c r="C190" s="41">
        <f t="shared" si="97"/>
        <v>0</v>
      </c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2"/>
      <c r="BT190" s="79"/>
      <c r="BU190" s="79"/>
      <c r="BV190" s="79"/>
      <c r="BW190" s="79"/>
      <c r="BX190" s="81"/>
      <c r="BY190" s="81"/>
      <c r="BZ190" s="81"/>
      <c r="CA190" s="81"/>
      <c r="CB190" s="81"/>
      <c r="CC190" s="81"/>
      <c r="CD190" s="81"/>
      <c r="CE190" s="81"/>
      <c r="CF190" s="56"/>
      <c r="CG190" s="27"/>
    </row>
    <row r="191" spans="1:85" ht="12.75">
      <c r="A191" s="43">
        <v>623033</v>
      </c>
      <c r="B191" s="54" t="s">
        <v>127</v>
      </c>
      <c r="C191" s="41">
        <f t="shared" si="97"/>
        <v>-3330982.76</v>
      </c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2"/>
      <c r="BT191" s="79"/>
      <c r="BU191" s="79"/>
      <c r="BV191" s="79"/>
      <c r="BW191" s="79"/>
      <c r="BX191" s="81"/>
      <c r="BY191" s="81"/>
      <c r="BZ191" s="81">
        <v>-3330982.76</v>
      </c>
      <c r="CA191" s="81"/>
      <c r="CB191" s="81"/>
      <c r="CC191" s="81"/>
      <c r="CD191" s="81"/>
      <c r="CE191" s="81"/>
      <c r="CF191" s="56"/>
      <c r="CG191" s="27"/>
    </row>
    <row r="192" spans="1:85" ht="12.75">
      <c r="A192" s="43">
        <v>623034</v>
      </c>
      <c r="B192" s="54" t="s">
        <v>128</v>
      </c>
      <c r="C192" s="41">
        <f t="shared" si="97"/>
        <v>0</v>
      </c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2"/>
      <c r="BT192" s="79"/>
      <c r="BU192" s="79"/>
      <c r="BV192" s="79"/>
      <c r="BW192" s="79"/>
      <c r="BX192" s="81"/>
      <c r="BY192" s="81"/>
      <c r="BZ192" s="81"/>
      <c r="CA192" s="81"/>
      <c r="CB192" s="81"/>
      <c r="CC192" s="81"/>
      <c r="CD192" s="81"/>
      <c r="CE192" s="81"/>
      <c r="CF192" s="56"/>
      <c r="CG192" s="27"/>
    </row>
    <row r="193" spans="1:85" ht="12.75">
      <c r="A193" s="43">
        <v>623035</v>
      </c>
      <c r="B193" s="54" t="s">
        <v>135</v>
      </c>
      <c r="C193" s="41">
        <f t="shared" si="97"/>
        <v>0</v>
      </c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2"/>
      <c r="BT193" s="79"/>
      <c r="BU193" s="79"/>
      <c r="BV193" s="79"/>
      <c r="BW193" s="79"/>
      <c r="BX193" s="81"/>
      <c r="BY193" s="81"/>
      <c r="BZ193" s="81"/>
      <c r="CA193" s="81"/>
      <c r="CB193" s="81"/>
      <c r="CC193" s="81"/>
      <c r="CD193" s="81"/>
      <c r="CE193" s="81"/>
      <c r="CF193" s="56"/>
      <c r="CG193" s="27"/>
    </row>
    <row r="194" spans="1:85" ht="12.75">
      <c r="A194" s="43">
        <v>623036</v>
      </c>
      <c r="B194" s="54" t="s">
        <v>130</v>
      </c>
      <c r="C194" s="41">
        <f t="shared" si="97"/>
        <v>0</v>
      </c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2"/>
      <c r="BT194" s="79"/>
      <c r="BU194" s="79"/>
      <c r="BV194" s="79"/>
      <c r="BW194" s="79"/>
      <c r="BX194" s="81"/>
      <c r="BY194" s="81"/>
      <c r="BZ194" s="81"/>
      <c r="CA194" s="81"/>
      <c r="CB194" s="81"/>
      <c r="CC194" s="81"/>
      <c r="CD194" s="81"/>
      <c r="CE194" s="81"/>
      <c r="CF194" s="56"/>
      <c r="CG194" s="27"/>
    </row>
    <row r="195" spans="1:85" ht="12.75">
      <c r="A195" s="43">
        <v>623037</v>
      </c>
      <c r="B195" s="54" t="s">
        <v>218</v>
      </c>
      <c r="C195" s="41">
        <f t="shared" si="97"/>
        <v>0</v>
      </c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2"/>
      <c r="BT195" s="79"/>
      <c r="BU195" s="79"/>
      <c r="BV195" s="79"/>
      <c r="BW195" s="79"/>
      <c r="BX195" s="81"/>
      <c r="BY195" s="81"/>
      <c r="BZ195" s="81"/>
      <c r="CA195" s="81"/>
      <c r="CB195" s="81"/>
      <c r="CC195" s="81"/>
      <c r="CD195" s="81"/>
      <c r="CE195" s="81"/>
      <c r="CF195" s="56"/>
      <c r="CG195" s="27"/>
    </row>
    <row r="196" spans="1:85" ht="12.75">
      <c r="A196" s="43">
        <v>623039</v>
      </c>
      <c r="B196" s="54" t="s">
        <v>133</v>
      </c>
      <c r="C196" s="41">
        <f t="shared" si="97"/>
        <v>-124855.69</v>
      </c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8"/>
      <c r="BT196" s="79"/>
      <c r="BU196" s="79"/>
      <c r="BV196" s="79"/>
      <c r="BW196" s="79"/>
      <c r="BX196" s="81"/>
      <c r="BY196" s="81"/>
      <c r="BZ196" s="81">
        <v>-124855.69</v>
      </c>
      <c r="CA196" s="81"/>
      <c r="CB196" s="81"/>
      <c r="CC196" s="81"/>
      <c r="CD196" s="81"/>
      <c r="CE196" s="81"/>
      <c r="CF196" s="56"/>
      <c r="CG196" s="27"/>
    </row>
    <row r="197" spans="1:85" ht="12.75">
      <c r="A197" s="39">
        <v>62304</v>
      </c>
      <c r="B197" s="40" t="s">
        <v>219</v>
      </c>
      <c r="C197" s="41">
        <f t="shared" si="97"/>
        <v>33684433.51</v>
      </c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7"/>
      <c r="BY197" s="77"/>
      <c r="BZ197" s="77">
        <v>33684433.51</v>
      </c>
      <c r="CA197" s="77"/>
      <c r="CB197" s="77"/>
      <c r="CC197" s="77"/>
      <c r="CD197" s="77"/>
      <c r="CE197" s="77"/>
      <c r="CF197" s="48"/>
      <c r="CG197" s="27"/>
    </row>
    <row r="198" spans="1:85" ht="12.75">
      <c r="A198" s="39">
        <v>62305</v>
      </c>
      <c r="B198" s="40" t="s">
        <v>139</v>
      </c>
      <c r="C198" s="41">
        <f>C199+C200</f>
        <v>0</v>
      </c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53">
        <f aca="true" t="shared" si="98" ref="BX198:CF198">BX199+BX200</f>
        <v>0</v>
      </c>
      <c r="BY198" s="53">
        <f t="shared" si="98"/>
        <v>0</v>
      </c>
      <c r="BZ198" s="53">
        <f t="shared" si="98"/>
        <v>0</v>
      </c>
      <c r="CA198" s="53">
        <f t="shared" si="98"/>
        <v>0</v>
      </c>
      <c r="CB198" s="53">
        <f t="shared" si="98"/>
        <v>0</v>
      </c>
      <c r="CC198" s="53">
        <f t="shared" si="98"/>
        <v>0</v>
      </c>
      <c r="CD198" s="53">
        <f t="shared" si="98"/>
        <v>0</v>
      </c>
      <c r="CE198" s="53">
        <f t="shared" si="98"/>
        <v>0</v>
      </c>
      <c r="CF198" s="52">
        <f t="shared" si="98"/>
        <v>0</v>
      </c>
      <c r="CG198" s="27"/>
    </row>
    <row r="199" spans="1:85" ht="12.75">
      <c r="A199" s="43">
        <v>623051</v>
      </c>
      <c r="B199" s="54" t="s">
        <v>140</v>
      </c>
      <c r="C199" s="41">
        <f>SUM(BY199:CF199)+BX199</f>
        <v>0</v>
      </c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2"/>
      <c r="BT199" s="79"/>
      <c r="BU199" s="79"/>
      <c r="BV199" s="79"/>
      <c r="BW199" s="79"/>
      <c r="BX199" s="81"/>
      <c r="BY199" s="81"/>
      <c r="BZ199" s="81"/>
      <c r="CA199" s="81"/>
      <c r="CB199" s="81"/>
      <c r="CC199" s="81"/>
      <c r="CD199" s="81"/>
      <c r="CE199" s="81"/>
      <c r="CF199" s="56"/>
      <c r="CG199" s="27"/>
    </row>
    <row r="200" spans="1:85" ht="12.75">
      <c r="A200" s="43">
        <v>623052</v>
      </c>
      <c r="B200" s="54" t="s">
        <v>141</v>
      </c>
      <c r="C200" s="41">
        <f>SUM(BY200:CF200)+BX200</f>
        <v>0</v>
      </c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2"/>
      <c r="BT200" s="79"/>
      <c r="BU200" s="79"/>
      <c r="BV200" s="79"/>
      <c r="BW200" s="79"/>
      <c r="BX200" s="81"/>
      <c r="BY200" s="81"/>
      <c r="BZ200" s="81"/>
      <c r="CA200" s="81"/>
      <c r="CB200" s="81"/>
      <c r="CC200" s="81"/>
      <c r="CD200" s="81"/>
      <c r="CE200" s="81"/>
      <c r="CF200" s="56"/>
      <c r="CG200" s="27"/>
    </row>
    <row r="201" spans="1:85" ht="12.75">
      <c r="A201" s="39">
        <v>62306</v>
      </c>
      <c r="B201" s="40" t="s">
        <v>142</v>
      </c>
      <c r="C201" s="41">
        <f>C202+C203</f>
        <v>0</v>
      </c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53">
        <f aca="true" t="shared" si="99" ref="BX201:CF201">BX202+BX203</f>
        <v>0</v>
      </c>
      <c r="BY201" s="53">
        <f t="shared" si="99"/>
        <v>0</v>
      </c>
      <c r="BZ201" s="53">
        <f t="shared" si="99"/>
        <v>0</v>
      </c>
      <c r="CA201" s="53">
        <f t="shared" si="99"/>
        <v>0</v>
      </c>
      <c r="CB201" s="53">
        <f t="shared" si="99"/>
        <v>0</v>
      </c>
      <c r="CC201" s="53">
        <f t="shared" si="99"/>
        <v>0</v>
      </c>
      <c r="CD201" s="53">
        <f t="shared" si="99"/>
        <v>0</v>
      </c>
      <c r="CE201" s="53">
        <f t="shared" si="99"/>
        <v>0</v>
      </c>
      <c r="CF201" s="52">
        <f t="shared" si="99"/>
        <v>0</v>
      </c>
      <c r="CG201" s="27"/>
    </row>
    <row r="202" spans="1:85" ht="12.75">
      <c r="A202" s="43">
        <v>623061</v>
      </c>
      <c r="B202" s="54" t="s">
        <v>140</v>
      </c>
      <c r="C202" s="41">
        <f>SUM(BY202:CF202)+BX202</f>
        <v>0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8"/>
      <c r="BT202" s="79"/>
      <c r="BU202" s="79"/>
      <c r="BV202" s="79"/>
      <c r="BW202" s="79"/>
      <c r="BX202" s="81"/>
      <c r="BY202" s="81"/>
      <c r="BZ202" s="81"/>
      <c r="CA202" s="81"/>
      <c r="CB202" s="81"/>
      <c r="CC202" s="81"/>
      <c r="CD202" s="81"/>
      <c r="CE202" s="81"/>
      <c r="CF202" s="56"/>
      <c r="CG202" s="27"/>
    </row>
    <row r="203" spans="1:85" ht="12.75">
      <c r="A203" s="43">
        <v>623062</v>
      </c>
      <c r="B203" s="54" t="s">
        <v>141</v>
      </c>
      <c r="C203" s="41">
        <f>SUM(BY203:CF203)+BX203</f>
        <v>0</v>
      </c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8"/>
      <c r="BT203" s="79"/>
      <c r="BU203" s="79"/>
      <c r="BV203" s="79"/>
      <c r="BW203" s="79"/>
      <c r="BX203" s="81"/>
      <c r="BY203" s="81"/>
      <c r="BZ203" s="81"/>
      <c r="CA203" s="81"/>
      <c r="CB203" s="81"/>
      <c r="CC203" s="81"/>
      <c r="CD203" s="81"/>
      <c r="CE203" s="81"/>
      <c r="CF203" s="56"/>
      <c r="CG203" s="27"/>
    </row>
    <row r="204" spans="1:85" ht="12.75">
      <c r="A204" s="39">
        <v>62307</v>
      </c>
      <c r="B204" s="40" t="s">
        <v>143</v>
      </c>
      <c r="C204" s="41">
        <f>C205+C206+C207</f>
        <v>0</v>
      </c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53">
        <f aca="true" t="shared" si="100" ref="BX204:CF204">BX205+BX206+BX207</f>
        <v>0</v>
      </c>
      <c r="BY204" s="53">
        <f t="shared" si="100"/>
        <v>0</v>
      </c>
      <c r="BZ204" s="53">
        <f t="shared" si="100"/>
        <v>0</v>
      </c>
      <c r="CA204" s="53">
        <f t="shared" si="100"/>
        <v>0</v>
      </c>
      <c r="CB204" s="53">
        <f t="shared" si="100"/>
        <v>0</v>
      </c>
      <c r="CC204" s="53">
        <f t="shared" si="100"/>
        <v>0</v>
      </c>
      <c r="CD204" s="53">
        <f t="shared" si="100"/>
        <v>0</v>
      </c>
      <c r="CE204" s="53">
        <f t="shared" si="100"/>
        <v>0</v>
      </c>
      <c r="CF204" s="52">
        <f t="shared" si="100"/>
        <v>0</v>
      </c>
      <c r="CG204" s="27"/>
    </row>
    <row r="205" spans="1:85" ht="12.75">
      <c r="A205" s="43">
        <v>623071</v>
      </c>
      <c r="B205" s="54" t="s">
        <v>144</v>
      </c>
      <c r="C205" s="41">
        <f>SUM(BY205:CF205)+BX205</f>
        <v>0</v>
      </c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 s="79"/>
      <c r="AL205" s="79"/>
      <c r="AM205" s="79"/>
      <c r="AN205" s="79"/>
      <c r="AO205" s="79"/>
      <c r="AP205" s="79"/>
      <c r="AQ205" s="79"/>
      <c r="AR205" s="79"/>
      <c r="AS205" s="79"/>
      <c r="AT205" s="79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9"/>
      <c r="BW205" s="79"/>
      <c r="BX205" s="81"/>
      <c r="BY205" s="81"/>
      <c r="BZ205" s="81"/>
      <c r="CA205" s="81"/>
      <c r="CB205" s="81"/>
      <c r="CC205" s="81"/>
      <c r="CD205" s="81"/>
      <c r="CE205" s="81"/>
      <c r="CF205" s="56"/>
      <c r="CG205" s="27"/>
    </row>
    <row r="206" spans="1:85" ht="12.75">
      <c r="A206" s="43">
        <v>623072</v>
      </c>
      <c r="B206" s="54" t="s">
        <v>145</v>
      </c>
      <c r="C206" s="41">
        <f>SUM(BY206:CF206)+BX206</f>
        <v>0</v>
      </c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 s="79"/>
      <c r="AL206" s="79"/>
      <c r="AM206" s="79"/>
      <c r="AN206" s="79"/>
      <c r="AO206" s="79"/>
      <c r="AP206" s="79"/>
      <c r="AQ206" s="79"/>
      <c r="AR206" s="79"/>
      <c r="AS206" s="79"/>
      <c r="AT206" s="79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9"/>
      <c r="BW206" s="79"/>
      <c r="BX206" s="81"/>
      <c r="BY206" s="81"/>
      <c r="BZ206" s="81"/>
      <c r="CA206" s="81"/>
      <c r="CB206" s="81"/>
      <c r="CC206" s="81"/>
      <c r="CD206" s="81"/>
      <c r="CE206" s="81"/>
      <c r="CF206" s="56"/>
      <c r="CG206" s="27"/>
    </row>
    <row r="207" spans="1:85" ht="12.75">
      <c r="A207" s="43">
        <v>623073</v>
      </c>
      <c r="B207" s="54" t="s">
        <v>220</v>
      </c>
      <c r="C207" s="41">
        <f>SUM(BY207:CF207)+BX207</f>
        <v>0</v>
      </c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 s="79"/>
      <c r="AL207" s="79"/>
      <c r="AM207" s="79"/>
      <c r="AN207" s="79"/>
      <c r="AO207" s="79"/>
      <c r="AP207" s="79"/>
      <c r="AQ207" s="79"/>
      <c r="AR207" s="79"/>
      <c r="AS207" s="79"/>
      <c r="AT207" s="79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9"/>
      <c r="BW207" s="79"/>
      <c r="BX207" s="81"/>
      <c r="BY207" s="81"/>
      <c r="BZ207" s="81"/>
      <c r="CA207" s="81"/>
      <c r="CB207" s="81"/>
      <c r="CC207" s="81"/>
      <c r="CD207" s="81"/>
      <c r="CE207" s="81"/>
      <c r="CF207" s="56"/>
      <c r="CG207" s="27"/>
    </row>
    <row r="208" spans="1:85" ht="12.75">
      <c r="A208" s="39">
        <v>62308</v>
      </c>
      <c r="B208" s="40" t="s">
        <v>147</v>
      </c>
      <c r="C208" s="41">
        <f>SUM(BY208:CF208)+BX208</f>
        <v>0</v>
      </c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9"/>
      <c r="BT208" s="72"/>
      <c r="BU208" s="72"/>
      <c r="BV208" s="72"/>
      <c r="BW208" s="72"/>
      <c r="BX208" s="77"/>
      <c r="BY208" s="77"/>
      <c r="BZ208" s="77"/>
      <c r="CA208" s="77"/>
      <c r="CB208" s="77"/>
      <c r="CC208" s="77"/>
      <c r="CD208" s="77"/>
      <c r="CE208" s="77"/>
      <c r="CF208" s="48"/>
      <c r="CG208" s="27"/>
    </row>
    <row r="209" spans="1:85" ht="12.75">
      <c r="A209" s="39">
        <v>62399</v>
      </c>
      <c r="B209" s="40" t="s">
        <v>148</v>
      </c>
      <c r="C209" s="41">
        <f>C210+C211+C212</f>
        <v>0</v>
      </c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9"/>
      <c r="BT209" s="72"/>
      <c r="BU209" s="72"/>
      <c r="BV209" s="72"/>
      <c r="BW209" s="72"/>
      <c r="BX209" s="53">
        <f aca="true" t="shared" si="101" ref="BX209:CF209">BX210+BX211+BX212</f>
        <v>0</v>
      </c>
      <c r="BY209" s="53">
        <f t="shared" si="101"/>
        <v>0</v>
      </c>
      <c r="BZ209" s="53">
        <f t="shared" si="101"/>
        <v>0</v>
      </c>
      <c r="CA209" s="53">
        <f t="shared" si="101"/>
        <v>0</v>
      </c>
      <c r="CB209" s="53">
        <f t="shared" si="101"/>
        <v>0</v>
      </c>
      <c r="CC209" s="53">
        <f t="shared" si="101"/>
        <v>0</v>
      </c>
      <c r="CD209" s="53">
        <f t="shared" si="101"/>
        <v>0</v>
      </c>
      <c r="CE209" s="53">
        <f t="shared" si="101"/>
        <v>0</v>
      </c>
      <c r="CF209" s="52">
        <f t="shared" si="101"/>
        <v>0</v>
      </c>
      <c r="CG209" s="27"/>
    </row>
    <row r="210" spans="1:85" ht="12.75">
      <c r="A210" s="43">
        <v>623991</v>
      </c>
      <c r="B210" s="54" t="s">
        <v>149</v>
      </c>
      <c r="C210" s="41">
        <f>SUM(BY210:CF210)+BX210</f>
        <v>0</v>
      </c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79"/>
      <c r="AF210" s="79"/>
      <c r="AG210" s="79"/>
      <c r="AH210" s="79"/>
      <c r="AI210" s="79"/>
      <c r="AJ210" s="79"/>
      <c r="AK210" s="79"/>
      <c r="AL210" s="79"/>
      <c r="AM210" s="79"/>
      <c r="AN210" s="79"/>
      <c r="AO210" s="79"/>
      <c r="AP210" s="7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9"/>
      <c r="BW210" s="79"/>
      <c r="BX210" s="81"/>
      <c r="BY210" s="81"/>
      <c r="BZ210" s="81"/>
      <c r="CA210" s="81"/>
      <c r="CB210" s="81"/>
      <c r="CC210" s="81"/>
      <c r="CD210" s="81"/>
      <c r="CE210" s="81"/>
      <c r="CF210" s="56"/>
      <c r="CG210" s="27"/>
    </row>
    <row r="211" spans="1:85" ht="12.75">
      <c r="A211" s="43">
        <v>623992</v>
      </c>
      <c r="B211" s="54" t="s">
        <v>150</v>
      </c>
      <c r="C211" s="41">
        <f>SUM(BY211:CF211)+BX211</f>
        <v>0</v>
      </c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81"/>
      <c r="BY211" s="81"/>
      <c r="BZ211" s="81"/>
      <c r="CA211" s="81"/>
      <c r="CB211" s="81"/>
      <c r="CC211" s="81"/>
      <c r="CD211" s="81"/>
      <c r="CE211" s="81"/>
      <c r="CF211" s="56"/>
      <c r="CG211" s="27"/>
    </row>
    <row r="212" spans="1:85" ht="12.75">
      <c r="A212" s="43">
        <v>623993</v>
      </c>
      <c r="B212" s="54" t="s">
        <v>220</v>
      </c>
      <c r="C212" s="41">
        <f>SUM(BY212:CF212)+BX212</f>
        <v>0</v>
      </c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81"/>
      <c r="BY212" s="81"/>
      <c r="BZ212" s="81"/>
      <c r="CA212" s="81"/>
      <c r="CB212" s="81"/>
      <c r="CC212" s="81"/>
      <c r="CD212" s="81"/>
      <c r="CE212" s="81"/>
      <c r="CF212" s="56"/>
      <c r="CG212" s="27"/>
    </row>
    <row r="213" spans="1:85" ht="12.75">
      <c r="A213" s="33">
        <v>624</v>
      </c>
      <c r="B213" s="34" t="s">
        <v>221</v>
      </c>
      <c r="C213" s="41">
        <f>SUM(BY213:CF213)+BX213</f>
        <v>0</v>
      </c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9"/>
      <c r="BT213" s="78"/>
      <c r="BU213" s="78"/>
      <c r="BV213" s="78"/>
      <c r="BW213" s="78"/>
      <c r="BX213" s="81"/>
      <c r="BY213" s="81"/>
      <c r="BZ213" s="81"/>
      <c r="CA213" s="81"/>
      <c r="CB213" s="81"/>
      <c r="CC213" s="81"/>
      <c r="CD213" s="81"/>
      <c r="CE213" s="81"/>
      <c r="CF213" s="56"/>
      <c r="CG213" s="27"/>
    </row>
    <row r="214" spans="1:85" ht="12.75">
      <c r="A214" s="33">
        <v>625</v>
      </c>
      <c r="B214" s="34" t="s">
        <v>151</v>
      </c>
      <c r="C214" s="35">
        <f>C215+C216</f>
        <v>299893.3</v>
      </c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2"/>
      <c r="BT214" s="78"/>
      <c r="BU214" s="78"/>
      <c r="BV214" s="78"/>
      <c r="BW214" s="78"/>
      <c r="BX214" s="58">
        <f aca="true" t="shared" si="102" ref="BX214:CF214">BX215+BX216</f>
        <v>0</v>
      </c>
      <c r="BY214" s="58">
        <f t="shared" si="102"/>
        <v>0</v>
      </c>
      <c r="BZ214" s="58">
        <f t="shared" si="102"/>
        <v>299893.3</v>
      </c>
      <c r="CA214" s="58">
        <f t="shared" si="102"/>
        <v>0</v>
      </c>
      <c r="CB214" s="58">
        <f t="shared" si="102"/>
        <v>0</v>
      </c>
      <c r="CC214" s="58">
        <f t="shared" si="102"/>
        <v>0</v>
      </c>
      <c r="CD214" s="58">
        <f t="shared" si="102"/>
        <v>0</v>
      </c>
      <c r="CE214" s="58">
        <f t="shared" si="102"/>
        <v>0</v>
      </c>
      <c r="CF214" s="57">
        <f t="shared" si="102"/>
        <v>0</v>
      </c>
      <c r="CG214" s="27"/>
    </row>
    <row r="215" spans="1:85" ht="12.75">
      <c r="A215" s="39">
        <v>62501</v>
      </c>
      <c r="B215" s="40" t="s">
        <v>152</v>
      </c>
      <c r="C215" s="41">
        <f>SUM(BY215:CF215)+BX215</f>
        <v>299893.3</v>
      </c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9"/>
      <c r="BT215" s="72"/>
      <c r="BU215" s="72"/>
      <c r="BV215" s="72"/>
      <c r="BW215" s="72"/>
      <c r="BX215" s="77"/>
      <c r="BY215" s="77"/>
      <c r="BZ215" s="77">
        <v>299893.3</v>
      </c>
      <c r="CA215" s="77"/>
      <c r="CB215" s="77"/>
      <c r="CC215" s="77"/>
      <c r="CD215" s="77"/>
      <c r="CE215" s="77"/>
      <c r="CF215" s="48"/>
      <c r="CG215" s="27"/>
    </row>
    <row r="216" spans="1:85" ht="12.75">
      <c r="A216" s="39">
        <v>62502</v>
      </c>
      <c r="B216" s="40" t="s">
        <v>222</v>
      </c>
      <c r="C216" s="41">
        <f>SUM(BY216:CF216)+BX216</f>
        <v>0</v>
      </c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9"/>
      <c r="BT216" s="72"/>
      <c r="BU216" s="72"/>
      <c r="BV216" s="72"/>
      <c r="BW216" s="72"/>
      <c r="BX216" s="77"/>
      <c r="BY216" s="77"/>
      <c r="BZ216" s="77"/>
      <c r="CA216" s="77"/>
      <c r="CB216" s="77"/>
      <c r="CC216" s="77"/>
      <c r="CD216" s="77"/>
      <c r="CE216" s="77"/>
      <c r="CF216" s="48"/>
      <c r="CG216" s="27"/>
    </row>
    <row r="217" spans="1:85" ht="12.75">
      <c r="A217" s="33">
        <v>626</v>
      </c>
      <c r="B217" s="33" t="s">
        <v>223</v>
      </c>
      <c r="C217" s="35">
        <f aca="true" t="shared" si="103" ref="C217:C222">SUM(BY217:CF217)+BX217</f>
        <v>0</v>
      </c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9"/>
      <c r="BT217" s="78"/>
      <c r="BU217" s="78"/>
      <c r="BV217" s="78"/>
      <c r="BW217" s="78"/>
      <c r="BX217" s="58">
        <f aca="true" t="shared" si="104" ref="BX217:CF217">BX218+BX219+BX220</f>
        <v>0</v>
      </c>
      <c r="BY217" s="58">
        <f t="shared" si="104"/>
        <v>0</v>
      </c>
      <c r="BZ217" s="58">
        <f t="shared" si="104"/>
        <v>0</v>
      </c>
      <c r="CA217" s="58">
        <f t="shared" si="104"/>
        <v>0</v>
      </c>
      <c r="CB217" s="58">
        <f t="shared" si="104"/>
        <v>0</v>
      </c>
      <c r="CC217" s="58">
        <f t="shared" si="104"/>
        <v>0</v>
      </c>
      <c r="CD217" s="58">
        <f t="shared" si="104"/>
        <v>0</v>
      </c>
      <c r="CE217" s="58">
        <f t="shared" si="104"/>
        <v>0</v>
      </c>
      <c r="CF217" s="58">
        <f t="shared" si="104"/>
        <v>0</v>
      </c>
      <c r="CG217" s="27"/>
    </row>
    <row r="218" spans="1:85" ht="12.75">
      <c r="A218" s="39">
        <v>62601</v>
      </c>
      <c r="B218" s="39" t="s">
        <v>224</v>
      </c>
      <c r="C218" s="41">
        <f t="shared" si="103"/>
        <v>2177.76</v>
      </c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9"/>
      <c r="BT218" s="72"/>
      <c r="BU218" s="72"/>
      <c r="BV218" s="72"/>
      <c r="BW218" s="72"/>
      <c r="BX218" s="77"/>
      <c r="BY218" s="77"/>
      <c r="BZ218" s="77">
        <v>2177.76</v>
      </c>
      <c r="CA218" s="77"/>
      <c r="CB218" s="77"/>
      <c r="CC218" s="77"/>
      <c r="CD218" s="77"/>
      <c r="CE218" s="77"/>
      <c r="CF218" s="48"/>
      <c r="CG218" s="27"/>
    </row>
    <row r="219" spans="1:85" ht="12.75">
      <c r="A219" s="39">
        <v>62602</v>
      </c>
      <c r="B219" s="39" t="s">
        <v>156</v>
      </c>
      <c r="C219" s="41">
        <f t="shared" si="103"/>
        <v>-936.73</v>
      </c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9"/>
      <c r="BT219" s="72"/>
      <c r="BU219" s="72"/>
      <c r="BV219" s="72"/>
      <c r="BW219" s="72"/>
      <c r="BX219" s="77"/>
      <c r="BY219" s="77"/>
      <c r="BZ219" s="77">
        <v>-936.73</v>
      </c>
      <c r="CA219" s="77"/>
      <c r="CB219" s="77"/>
      <c r="CC219" s="77"/>
      <c r="CD219" s="77"/>
      <c r="CE219" s="77"/>
      <c r="CF219" s="48"/>
      <c r="CG219" s="27"/>
    </row>
    <row r="220" spans="1:85" ht="12.75">
      <c r="A220" s="39">
        <v>62605</v>
      </c>
      <c r="B220" s="39" t="s">
        <v>225</v>
      </c>
      <c r="C220" s="41">
        <f>C221+C222</f>
        <v>-1241.03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9"/>
      <c r="BT220" s="72"/>
      <c r="BU220" s="72"/>
      <c r="BV220" s="72"/>
      <c r="BW220" s="72"/>
      <c r="BX220" s="41">
        <f aca="true" t="shared" si="105" ref="BX220:CF220">BX221+BX222</f>
        <v>0</v>
      </c>
      <c r="BY220" s="41">
        <f t="shared" si="105"/>
        <v>0</v>
      </c>
      <c r="BZ220" s="41">
        <f t="shared" si="105"/>
        <v>-1241.03</v>
      </c>
      <c r="CA220" s="41">
        <f>CA221+CA222</f>
        <v>0</v>
      </c>
      <c r="CB220" s="41">
        <f>CB221+CB222</f>
        <v>0</v>
      </c>
      <c r="CC220" s="41">
        <f>CC221+CC222</f>
        <v>0</v>
      </c>
      <c r="CD220" s="41">
        <f>CD221+CD222</f>
        <v>0</v>
      </c>
      <c r="CE220" s="41">
        <f>CE221+CE222</f>
        <v>0</v>
      </c>
      <c r="CF220" s="41">
        <f t="shared" si="105"/>
        <v>0</v>
      </c>
      <c r="CG220" s="27"/>
    </row>
    <row r="221" spans="1:85" ht="15">
      <c r="A221" s="43">
        <v>626051</v>
      </c>
      <c r="B221" s="43" t="s">
        <v>226</v>
      </c>
      <c r="C221" s="41">
        <f t="shared" si="103"/>
        <v>-1241.03</v>
      </c>
      <c r="D221" s="72"/>
      <c r="E221" s="8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9"/>
      <c r="BT221" s="72"/>
      <c r="BU221" s="72"/>
      <c r="BV221" s="72"/>
      <c r="BW221" s="72"/>
      <c r="BX221" s="77"/>
      <c r="BY221" s="77"/>
      <c r="BZ221" s="77">
        <v>-1241.03</v>
      </c>
      <c r="CA221" s="77"/>
      <c r="CB221" s="77"/>
      <c r="CC221" s="77"/>
      <c r="CD221" s="77"/>
      <c r="CE221" s="77"/>
      <c r="CF221" s="48"/>
      <c r="CG221" s="27"/>
    </row>
    <row r="222" spans="1:85" ht="12.75">
      <c r="A222" s="43">
        <v>626052</v>
      </c>
      <c r="B222" s="43" t="s">
        <v>227</v>
      </c>
      <c r="C222" s="41">
        <f t="shared" si="103"/>
        <v>0</v>
      </c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9"/>
      <c r="BT222" s="72"/>
      <c r="BU222" s="72"/>
      <c r="BV222" s="72"/>
      <c r="BW222" s="72"/>
      <c r="BX222" s="77"/>
      <c r="BY222" s="77"/>
      <c r="BZ222" s="77"/>
      <c r="CA222" s="77"/>
      <c r="CB222" s="77"/>
      <c r="CC222" s="77"/>
      <c r="CD222" s="77"/>
      <c r="CE222" s="77"/>
      <c r="CF222" s="48"/>
      <c r="CG222" s="27"/>
    </row>
    <row r="223" spans="1:85" ht="12.75">
      <c r="A223" s="28">
        <v>63</v>
      </c>
      <c r="B223" s="29" t="s">
        <v>228</v>
      </c>
      <c r="C223" s="70">
        <f>C224+C231+C238+C245+C252+C259+C269+C278+C284+C285</f>
        <v>-83628555.02999999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72"/>
      <c r="BT223" s="83"/>
      <c r="BU223" s="83"/>
      <c r="BV223" s="83"/>
      <c r="BW223" s="83"/>
      <c r="BX223" s="73">
        <f aca="true" t="shared" si="106" ref="BX223:CF223">BX224+BX231+BX238+BX245+BX252+BX259+BX269+BX278+BX284+BX285</f>
        <v>0</v>
      </c>
      <c r="BY223" s="73">
        <f t="shared" si="106"/>
        <v>0</v>
      </c>
      <c r="BZ223" s="73">
        <f t="shared" si="106"/>
        <v>-83628555.02999999</v>
      </c>
      <c r="CA223" s="73">
        <f t="shared" si="106"/>
        <v>0</v>
      </c>
      <c r="CB223" s="73">
        <f t="shared" si="106"/>
        <v>0</v>
      </c>
      <c r="CC223" s="73">
        <f t="shared" si="106"/>
        <v>0</v>
      </c>
      <c r="CD223" s="73">
        <f t="shared" si="106"/>
        <v>0</v>
      </c>
      <c r="CE223" s="73">
        <f t="shared" si="106"/>
        <v>0</v>
      </c>
      <c r="CF223" s="74">
        <f t="shared" si="106"/>
        <v>0</v>
      </c>
      <c r="CG223" s="27"/>
    </row>
    <row r="224" spans="1:85" ht="12.75">
      <c r="A224" s="33">
        <v>630</v>
      </c>
      <c r="B224" s="34" t="s">
        <v>229</v>
      </c>
      <c r="C224" s="35">
        <f>C225+C228</f>
        <v>-54143536.74</v>
      </c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9"/>
      <c r="BT224" s="78"/>
      <c r="BU224" s="78"/>
      <c r="BV224" s="78"/>
      <c r="BW224" s="78"/>
      <c r="BX224" s="58">
        <f aca="true" t="shared" si="107" ref="BX224:CF224">BX225+BX228</f>
        <v>0</v>
      </c>
      <c r="BY224" s="58">
        <f t="shared" si="107"/>
        <v>0</v>
      </c>
      <c r="BZ224" s="58">
        <f t="shared" si="107"/>
        <v>-54143536.74</v>
      </c>
      <c r="CA224" s="58">
        <f t="shared" si="107"/>
        <v>0</v>
      </c>
      <c r="CB224" s="58">
        <f t="shared" si="107"/>
        <v>0</v>
      </c>
      <c r="CC224" s="58">
        <f t="shared" si="107"/>
        <v>0</v>
      </c>
      <c r="CD224" s="58">
        <f t="shared" si="107"/>
        <v>0</v>
      </c>
      <c r="CE224" s="58">
        <f t="shared" si="107"/>
        <v>0</v>
      </c>
      <c r="CF224" s="57">
        <f t="shared" si="107"/>
        <v>0</v>
      </c>
      <c r="CG224" s="27"/>
    </row>
    <row r="225" spans="1:85" ht="12.75">
      <c r="A225" s="39">
        <v>63001</v>
      </c>
      <c r="B225" s="40" t="s">
        <v>230</v>
      </c>
      <c r="C225" s="41">
        <f aca="true" t="shared" si="108" ref="C225:C230">SUM(BY225:CF225)+BX225</f>
        <v>-54143536.74</v>
      </c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9"/>
      <c r="BT225" s="72"/>
      <c r="BU225" s="72"/>
      <c r="BV225" s="72"/>
      <c r="BW225" s="72"/>
      <c r="BX225" s="53">
        <f aca="true" t="shared" si="109" ref="BX225:CF225">BX226+BX227</f>
        <v>0</v>
      </c>
      <c r="BY225" s="53">
        <f t="shared" si="109"/>
        <v>0</v>
      </c>
      <c r="BZ225" s="53">
        <f t="shared" si="109"/>
        <v>-54143536.74</v>
      </c>
      <c r="CA225" s="53">
        <f>CA226+CA227</f>
        <v>0</v>
      </c>
      <c r="CB225" s="53">
        <f>CB226+CB227</f>
        <v>0</v>
      </c>
      <c r="CC225" s="53">
        <f>CC226+CC227</f>
        <v>0</v>
      </c>
      <c r="CD225" s="53">
        <f>CD226+CD227</f>
        <v>0</v>
      </c>
      <c r="CE225" s="53">
        <f>CE226+CE227</f>
        <v>0</v>
      </c>
      <c r="CF225" s="53">
        <f t="shared" si="109"/>
        <v>0</v>
      </c>
      <c r="CG225" s="27"/>
    </row>
    <row r="226" spans="1:85" ht="12.75">
      <c r="A226" s="43">
        <v>630011</v>
      </c>
      <c r="B226" s="43" t="s">
        <v>231</v>
      </c>
      <c r="C226" s="41">
        <f t="shared" si="108"/>
        <v>-54205616.6</v>
      </c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9"/>
      <c r="BT226" s="72"/>
      <c r="BU226" s="72"/>
      <c r="BV226" s="72"/>
      <c r="BW226" s="72"/>
      <c r="BX226" s="77"/>
      <c r="BY226" s="77"/>
      <c r="BZ226" s="77">
        <v>-54205616.6</v>
      </c>
      <c r="CA226" s="77"/>
      <c r="CB226" s="77"/>
      <c r="CC226" s="77"/>
      <c r="CD226" s="77"/>
      <c r="CE226" s="77"/>
      <c r="CF226" s="48"/>
      <c r="CG226" s="27"/>
    </row>
    <row r="227" spans="1:85" ht="12.75">
      <c r="A227" s="43">
        <v>630012</v>
      </c>
      <c r="B227" s="43" t="s">
        <v>166</v>
      </c>
      <c r="C227" s="41">
        <f t="shared" si="108"/>
        <v>62079.86</v>
      </c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9"/>
      <c r="BT227" s="72"/>
      <c r="BU227" s="72"/>
      <c r="BV227" s="72"/>
      <c r="BW227" s="72"/>
      <c r="BX227" s="77"/>
      <c r="BY227" s="77"/>
      <c r="BZ227" s="77">
        <v>62079.86</v>
      </c>
      <c r="CA227" s="77"/>
      <c r="CB227" s="77"/>
      <c r="CC227" s="77"/>
      <c r="CD227" s="77"/>
      <c r="CE227" s="77"/>
      <c r="CF227" s="48"/>
      <c r="CG227" s="27"/>
    </row>
    <row r="228" spans="1:85" ht="12.75">
      <c r="A228" s="39">
        <v>63002</v>
      </c>
      <c r="B228" s="40" t="s">
        <v>232</v>
      </c>
      <c r="C228" s="41">
        <f t="shared" si="108"/>
        <v>0</v>
      </c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9"/>
      <c r="BT228" s="72"/>
      <c r="BU228" s="72"/>
      <c r="BV228" s="72"/>
      <c r="BW228" s="72"/>
      <c r="BX228" s="53">
        <f aca="true" t="shared" si="110" ref="BX228:CF228">BX229+BX230</f>
        <v>0</v>
      </c>
      <c r="BY228" s="53">
        <f t="shared" si="110"/>
        <v>0</v>
      </c>
      <c r="BZ228" s="53">
        <f t="shared" si="110"/>
        <v>0</v>
      </c>
      <c r="CA228" s="53">
        <f>CA229+CA230</f>
        <v>0</v>
      </c>
      <c r="CB228" s="53">
        <f>CB229+CB230</f>
        <v>0</v>
      </c>
      <c r="CC228" s="53">
        <f>CC229+CC230</f>
        <v>0</v>
      </c>
      <c r="CD228" s="53">
        <f>CD229+CD230</f>
        <v>0</v>
      </c>
      <c r="CE228" s="53">
        <f>CE229+CE230</f>
        <v>0</v>
      </c>
      <c r="CF228" s="53">
        <f t="shared" si="110"/>
        <v>0</v>
      </c>
      <c r="CG228" s="27"/>
    </row>
    <row r="229" spans="1:85" ht="12.75">
      <c r="A229" s="43">
        <v>630021</v>
      </c>
      <c r="B229" s="43" t="s">
        <v>233</v>
      </c>
      <c r="C229" s="41">
        <f t="shared" si="108"/>
        <v>0</v>
      </c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9"/>
      <c r="BT229" s="72"/>
      <c r="BU229" s="72"/>
      <c r="BV229" s="72"/>
      <c r="BW229" s="72"/>
      <c r="BX229" s="77"/>
      <c r="BY229" s="77"/>
      <c r="BZ229" s="77"/>
      <c r="CA229" s="77"/>
      <c r="CB229" s="77"/>
      <c r="CC229" s="77"/>
      <c r="CD229" s="77"/>
      <c r="CE229" s="77"/>
      <c r="CF229" s="48"/>
      <c r="CG229" s="27"/>
    </row>
    <row r="230" spans="1:85" ht="12.75">
      <c r="A230" s="43">
        <v>630022</v>
      </c>
      <c r="B230" s="43" t="s">
        <v>170</v>
      </c>
      <c r="C230" s="41">
        <f t="shared" si="108"/>
        <v>0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9"/>
      <c r="BT230" s="72"/>
      <c r="BU230" s="72"/>
      <c r="BV230" s="72"/>
      <c r="BW230" s="72"/>
      <c r="BX230" s="77"/>
      <c r="BY230" s="77"/>
      <c r="BZ230" s="77"/>
      <c r="CA230" s="77"/>
      <c r="CB230" s="77"/>
      <c r="CC230" s="77"/>
      <c r="CD230" s="77"/>
      <c r="CE230" s="77"/>
      <c r="CF230" s="48"/>
      <c r="CG230" s="27"/>
    </row>
    <row r="231" spans="1:85" ht="12.75">
      <c r="A231" s="33">
        <v>631</v>
      </c>
      <c r="B231" s="34" t="s">
        <v>234</v>
      </c>
      <c r="C231" s="35">
        <f>C232+C235</f>
        <v>-1902550.9099999997</v>
      </c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9"/>
      <c r="BT231" s="78"/>
      <c r="BU231" s="78"/>
      <c r="BV231" s="78"/>
      <c r="BW231" s="78"/>
      <c r="BX231" s="58">
        <f aca="true" t="shared" si="111" ref="BX231:CF231">BX232+BX235</f>
        <v>0</v>
      </c>
      <c r="BY231" s="58">
        <f t="shared" si="111"/>
        <v>0</v>
      </c>
      <c r="BZ231" s="58">
        <f t="shared" si="111"/>
        <v>-1902550.9099999997</v>
      </c>
      <c r="CA231" s="58">
        <f t="shared" si="111"/>
        <v>0</v>
      </c>
      <c r="CB231" s="58">
        <f t="shared" si="111"/>
        <v>0</v>
      </c>
      <c r="CC231" s="58">
        <f t="shared" si="111"/>
        <v>0</v>
      </c>
      <c r="CD231" s="58">
        <f t="shared" si="111"/>
        <v>0</v>
      </c>
      <c r="CE231" s="58">
        <f t="shared" si="111"/>
        <v>0</v>
      </c>
      <c r="CF231" s="57">
        <f t="shared" si="111"/>
        <v>0</v>
      </c>
      <c r="CG231" s="27"/>
    </row>
    <row r="232" spans="1:85" ht="12.75">
      <c r="A232" s="39">
        <v>63101</v>
      </c>
      <c r="B232" s="40" t="s">
        <v>235</v>
      </c>
      <c r="C232" s="41">
        <f>C233+C234</f>
        <v>-1755283.5099999998</v>
      </c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53">
        <f aca="true" t="shared" si="112" ref="BX232:CF232">BX233+BX234</f>
        <v>0</v>
      </c>
      <c r="BY232" s="53">
        <f t="shared" si="112"/>
        <v>0</v>
      </c>
      <c r="BZ232" s="53">
        <f t="shared" si="112"/>
        <v>-1755283.5099999998</v>
      </c>
      <c r="CA232" s="53">
        <f t="shared" si="112"/>
        <v>0</v>
      </c>
      <c r="CB232" s="53">
        <f t="shared" si="112"/>
        <v>0</v>
      </c>
      <c r="CC232" s="53">
        <f t="shared" si="112"/>
        <v>0</v>
      </c>
      <c r="CD232" s="53">
        <f t="shared" si="112"/>
        <v>0</v>
      </c>
      <c r="CE232" s="53">
        <f t="shared" si="112"/>
        <v>0</v>
      </c>
      <c r="CF232" s="52">
        <f t="shared" si="112"/>
        <v>0</v>
      </c>
      <c r="CG232" s="27"/>
    </row>
    <row r="233" spans="1:85" ht="12.75">
      <c r="A233" s="43">
        <v>631011</v>
      </c>
      <c r="B233" s="54" t="s">
        <v>236</v>
      </c>
      <c r="C233" s="41">
        <f>SUM(BY233:CF233)+BX233</f>
        <v>-10892929.27</v>
      </c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2"/>
      <c r="BT233" s="79"/>
      <c r="BU233" s="79"/>
      <c r="BV233" s="79"/>
      <c r="BW233" s="79"/>
      <c r="BX233" s="81"/>
      <c r="BY233" s="81"/>
      <c r="BZ233" s="81">
        <v>-10892929.27</v>
      </c>
      <c r="CA233" s="81"/>
      <c r="CB233" s="81"/>
      <c r="CC233" s="81"/>
      <c r="CD233" s="81"/>
      <c r="CE233" s="81"/>
      <c r="CF233" s="56"/>
      <c r="CG233" s="27"/>
    </row>
    <row r="234" spans="1:85" ht="12.75">
      <c r="A234" s="43">
        <v>631012</v>
      </c>
      <c r="B234" s="54" t="s">
        <v>237</v>
      </c>
      <c r="C234" s="41">
        <f>SUM(BY234:CF234)+BX234</f>
        <v>9137645.76</v>
      </c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79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9"/>
      <c r="BW234" s="79"/>
      <c r="BX234" s="81"/>
      <c r="BY234" s="81"/>
      <c r="BZ234" s="81">
        <v>9137645.76</v>
      </c>
      <c r="CA234" s="81"/>
      <c r="CB234" s="81"/>
      <c r="CC234" s="81"/>
      <c r="CD234" s="81"/>
      <c r="CE234" s="81"/>
      <c r="CF234" s="56"/>
      <c r="CG234" s="27"/>
    </row>
    <row r="235" spans="1:85" ht="12.75">
      <c r="A235" s="39">
        <v>63102</v>
      </c>
      <c r="B235" s="40" t="s">
        <v>238</v>
      </c>
      <c r="C235" s="41">
        <f>C236+C237</f>
        <v>-147267.4</v>
      </c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9"/>
      <c r="BT235" s="72"/>
      <c r="BU235" s="72"/>
      <c r="BV235" s="72"/>
      <c r="BW235" s="72"/>
      <c r="BX235" s="53">
        <f aca="true" t="shared" si="113" ref="BX235:CF235">BX236+BX237</f>
        <v>0</v>
      </c>
      <c r="BY235" s="53">
        <f t="shared" si="113"/>
        <v>0</v>
      </c>
      <c r="BZ235" s="53">
        <f t="shared" si="113"/>
        <v>-147267.4</v>
      </c>
      <c r="CA235" s="53">
        <f t="shared" si="113"/>
        <v>0</v>
      </c>
      <c r="CB235" s="53">
        <f t="shared" si="113"/>
        <v>0</v>
      </c>
      <c r="CC235" s="53">
        <f t="shared" si="113"/>
        <v>0</v>
      </c>
      <c r="CD235" s="53">
        <f t="shared" si="113"/>
        <v>0</v>
      </c>
      <c r="CE235" s="53">
        <f t="shared" si="113"/>
        <v>0</v>
      </c>
      <c r="CF235" s="52">
        <f t="shared" si="113"/>
        <v>0</v>
      </c>
      <c r="CG235" s="27"/>
    </row>
    <row r="236" spans="1:85" ht="12.75">
      <c r="A236" s="43">
        <v>631021</v>
      </c>
      <c r="B236" s="54" t="s">
        <v>239</v>
      </c>
      <c r="C236" s="41">
        <f>SUM(BY236:CF236)+BX236</f>
        <v>11803.37</v>
      </c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79"/>
      <c r="AF236" s="79"/>
      <c r="AG236" s="79"/>
      <c r="AH236" s="79"/>
      <c r="AI236" s="79"/>
      <c r="AJ236" s="79"/>
      <c r="AK236" s="79"/>
      <c r="AL236" s="79"/>
      <c r="AM236" s="79"/>
      <c r="AN236" s="79"/>
      <c r="AO236" s="79"/>
      <c r="AP236" s="79"/>
      <c r="AQ236" s="79"/>
      <c r="AR236" s="79"/>
      <c r="AS236" s="79"/>
      <c r="AT236" s="79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2"/>
      <c r="BT236" s="79"/>
      <c r="BU236" s="79"/>
      <c r="BV236" s="79"/>
      <c r="BW236" s="79"/>
      <c r="BX236" s="81"/>
      <c r="BY236" s="81"/>
      <c r="BZ236" s="81">
        <v>11803.37</v>
      </c>
      <c r="CA236" s="81"/>
      <c r="CB236" s="81"/>
      <c r="CC236" s="81"/>
      <c r="CD236" s="81"/>
      <c r="CE236" s="81"/>
      <c r="CF236" s="56"/>
      <c r="CG236" s="27"/>
    </row>
    <row r="237" spans="1:85" ht="12.75">
      <c r="A237" s="43">
        <v>631022</v>
      </c>
      <c r="B237" s="54" t="s">
        <v>240</v>
      </c>
      <c r="C237" s="41">
        <f>SUM(BY237:CF237)+BX237</f>
        <v>-159070.77</v>
      </c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79"/>
      <c r="AF237" s="79"/>
      <c r="AG237" s="79"/>
      <c r="AH237" s="79"/>
      <c r="AI237" s="79"/>
      <c r="AJ237" s="79"/>
      <c r="AK237" s="79"/>
      <c r="AL237" s="79"/>
      <c r="AM237" s="79"/>
      <c r="AN237" s="79"/>
      <c r="AO237" s="79"/>
      <c r="AP237" s="79"/>
      <c r="AQ237" s="79"/>
      <c r="AR237" s="79"/>
      <c r="AS237" s="79"/>
      <c r="AT237" s="79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9"/>
      <c r="BW237" s="79"/>
      <c r="BX237" s="81"/>
      <c r="BY237" s="81"/>
      <c r="BZ237" s="81">
        <v>-159070.77</v>
      </c>
      <c r="CA237" s="81"/>
      <c r="CB237" s="81"/>
      <c r="CC237" s="81"/>
      <c r="CD237" s="81"/>
      <c r="CE237" s="81"/>
      <c r="CF237" s="56"/>
      <c r="CG237" s="27"/>
    </row>
    <row r="238" spans="1:85" ht="12.75">
      <c r="A238" s="33">
        <v>632</v>
      </c>
      <c r="B238" s="34" t="s">
        <v>241</v>
      </c>
      <c r="C238" s="35">
        <f>C239+C242</f>
        <v>-83810.83999999985</v>
      </c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9"/>
      <c r="BT238" s="78"/>
      <c r="BU238" s="78"/>
      <c r="BV238" s="78"/>
      <c r="BW238" s="78"/>
      <c r="BX238" s="58">
        <f aca="true" t="shared" si="114" ref="BX238:CF238">BX239+BX242</f>
        <v>0</v>
      </c>
      <c r="BY238" s="58">
        <f t="shared" si="114"/>
        <v>0</v>
      </c>
      <c r="BZ238" s="58">
        <f t="shared" si="114"/>
        <v>-83810.83999999985</v>
      </c>
      <c r="CA238" s="58">
        <f t="shared" si="114"/>
        <v>0</v>
      </c>
      <c r="CB238" s="58">
        <f t="shared" si="114"/>
        <v>0</v>
      </c>
      <c r="CC238" s="58">
        <f t="shared" si="114"/>
        <v>0</v>
      </c>
      <c r="CD238" s="58">
        <f t="shared" si="114"/>
        <v>0</v>
      </c>
      <c r="CE238" s="58">
        <f t="shared" si="114"/>
        <v>0</v>
      </c>
      <c r="CF238" s="57">
        <f t="shared" si="114"/>
        <v>0</v>
      </c>
      <c r="CG238" s="27"/>
    </row>
    <row r="239" spans="1:85" ht="12.75">
      <c r="A239" s="39">
        <v>63201</v>
      </c>
      <c r="B239" s="40" t="s">
        <v>242</v>
      </c>
      <c r="C239" s="41">
        <f>C240+C241</f>
        <v>-83810.83999999985</v>
      </c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53">
        <f aca="true" t="shared" si="115" ref="BX239:CF239">BX240+BX241</f>
        <v>0</v>
      </c>
      <c r="BY239" s="53">
        <f t="shared" si="115"/>
        <v>0</v>
      </c>
      <c r="BZ239" s="53">
        <f t="shared" si="115"/>
        <v>-83810.83999999985</v>
      </c>
      <c r="CA239" s="53">
        <f t="shared" si="115"/>
        <v>0</v>
      </c>
      <c r="CB239" s="53">
        <f t="shared" si="115"/>
        <v>0</v>
      </c>
      <c r="CC239" s="53">
        <f t="shared" si="115"/>
        <v>0</v>
      </c>
      <c r="CD239" s="53">
        <f t="shared" si="115"/>
        <v>0</v>
      </c>
      <c r="CE239" s="53">
        <f t="shared" si="115"/>
        <v>0</v>
      </c>
      <c r="CF239" s="52">
        <f t="shared" si="115"/>
        <v>0</v>
      </c>
      <c r="CG239" s="27"/>
    </row>
    <row r="240" spans="1:85" ht="12.75">
      <c r="A240" s="43">
        <v>632011</v>
      </c>
      <c r="B240" s="54" t="s">
        <v>181</v>
      </c>
      <c r="C240" s="41">
        <f>SUM(BY240:CF240)+BX240</f>
        <v>-4044542</v>
      </c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79"/>
      <c r="AF240" s="79"/>
      <c r="AG240" s="79"/>
      <c r="AH240" s="79"/>
      <c r="AI240" s="79"/>
      <c r="AJ240" s="79"/>
      <c r="AK240" s="79"/>
      <c r="AL240" s="79"/>
      <c r="AM240" s="79"/>
      <c r="AN240" s="79"/>
      <c r="AO240" s="79"/>
      <c r="AP240" s="79"/>
      <c r="AQ240" s="79"/>
      <c r="AR240" s="79"/>
      <c r="AS240" s="79"/>
      <c r="AT240" s="79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9"/>
      <c r="BW240" s="79"/>
      <c r="BX240" s="81"/>
      <c r="BY240" s="81"/>
      <c r="BZ240" s="81">
        <v>-4044542</v>
      </c>
      <c r="CA240" s="81"/>
      <c r="CB240" s="81"/>
      <c r="CC240" s="81"/>
      <c r="CD240" s="81"/>
      <c r="CE240" s="81"/>
      <c r="CF240" s="56"/>
      <c r="CG240" s="27"/>
    </row>
    <row r="241" spans="1:85" ht="12.75">
      <c r="A241" s="43">
        <v>632012</v>
      </c>
      <c r="B241" s="54" t="s">
        <v>182</v>
      </c>
      <c r="C241" s="41">
        <f>SUM(BY241:CF241)+BX241</f>
        <v>3960731.16</v>
      </c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9"/>
      <c r="BW241" s="79"/>
      <c r="BX241" s="81"/>
      <c r="BY241" s="81"/>
      <c r="BZ241" s="81">
        <v>3960731.16</v>
      </c>
      <c r="CA241" s="81"/>
      <c r="CB241" s="81"/>
      <c r="CC241" s="81"/>
      <c r="CD241" s="81"/>
      <c r="CE241" s="81"/>
      <c r="CF241" s="56"/>
      <c r="CG241" s="27"/>
    </row>
    <row r="242" spans="1:85" ht="12.75">
      <c r="A242" s="39">
        <v>63202</v>
      </c>
      <c r="B242" s="40" t="s">
        <v>243</v>
      </c>
      <c r="C242" s="41">
        <f>C243+C244</f>
        <v>0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9"/>
      <c r="BT242" s="72"/>
      <c r="BU242" s="72"/>
      <c r="BV242" s="72"/>
      <c r="BW242" s="72"/>
      <c r="BX242" s="53">
        <f aca="true" t="shared" si="116" ref="BX242:CF242">BX243+BX244</f>
        <v>0</v>
      </c>
      <c r="BY242" s="53">
        <f t="shared" si="116"/>
        <v>0</v>
      </c>
      <c r="BZ242" s="53">
        <f t="shared" si="116"/>
        <v>0</v>
      </c>
      <c r="CA242" s="53">
        <f t="shared" si="116"/>
        <v>0</v>
      </c>
      <c r="CB242" s="53">
        <f t="shared" si="116"/>
        <v>0</v>
      </c>
      <c r="CC242" s="53">
        <f t="shared" si="116"/>
        <v>0</v>
      </c>
      <c r="CD242" s="53">
        <f t="shared" si="116"/>
        <v>0</v>
      </c>
      <c r="CE242" s="53">
        <f t="shared" si="116"/>
        <v>0</v>
      </c>
      <c r="CF242" s="52">
        <f t="shared" si="116"/>
        <v>0</v>
      </c>
      <c r="CG242" s="27"/>
    </row>
    <row r="243" spans="1:85" ht="12.75">
      <c r="A243" s="43">
        <v>632021</v>
      </c>
      <c r="B243" s="54" t="s">
        <v>184</v>
      </c>
      <c r="C243" s="41">
        <f>SUM(BY243:CF243)+BX243</f>
        <v>0</v>
      </c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79"/>
      <c r="AF243" s="79"/>
      <c r="AG243" s="79"/>
      <c r="AH243" s="79"/>
      <c r="AI243" s="79"/>
      <c r="AJ243" s="79"/>
      <c r="AK243" s="79"/>
      <c r="AL243" s="79"/>
      <c r="AM243" s="79"/>
      <c r="AN243" s="79"/>
      <c r="AO243" s="79"/>
      <c r="AP243" s="79"/>
      <c r="AQ243" s="79"/>
      <c r="AR243" s="79"/>
      <c r="AS243" s="79"/>
      <c r="AT243" s="79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2"/>
      <c r="BT243" s="79"/>
      <c r="BU243" s="79"/>
      <c r="BV243" s="79"/>
      <c r="BW243" s="79"/>
      <c r="BX243" s="81"/>
      <c r="BY243" s="81"/>
      <c r="BZ243" s="81"/>
      <c r="CA243" s="81"/>
      <c r="CB243" s="81"/>
      <c r="CC243" s="81"/>
      <c r="CD243" s="81"/>
      <c r="CE243" s="81"/>
      <c r="CF243" s="56"/>
      <c r="CG243" s="27"/>
    </row>
    <row r="244" spans="1:85" ht="12.75">
      <c r="A244" s="43">
        <v>632022</v>
      </c>
      <c r="B244" s="54" t="s">
        <v>185</v>
      </c>
      <c r="C244" s="41">
        <f>SUM(BY244:CF244)+BX244</f>
        <v>0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2"/>
      <c r="BT244" s="79"/>
      <c r="BU244" s="79"/>
      <c r="BV244" s="79"/>
      <c r="BW244" s="79"/>
      <c r="BX244" s="81"/>
      <c r="BY244" s="81"/>
      <c r="BZ244" s="81"/>
      <c r="CA244" s="81"/>
      <c r="CB244" s="81"/>
      <c r="CC244" s="81"/>
      <c r="CD244" s="81"/>
      <c r="CE244" s="81"/>
      <c r="CF244" s="56"/>
      <c r="CG244" s="27"/>
    </row>
    <row r="245" spans="1:85" ht="12.75">
      <c r="A245" s="33">
        <v>633</v>
      </c>
      <c r="B245" s="34" t="s">
        <v>244</v>
      </c>
      <c r="C245" s="35">
        <f>C246+C249</f>
        <v>-5581939.879999995</v>
      </c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9"/>
      <c r="BT245" s="78"/>
      <c r="BU245" s="78"/>
      <c r="BV245" s="78"/>
      <c r="BW245" s="78"/>
      <c r="BX245" s="58">
        <f aca="true" t="shared" si="117" ref="BX245:CF245">BX246+BX249</f>
        <v>0</v>
      </c>
      <c r="BY245" s="58">
        <f t="shared" si="117"/>
        <v>0</v>
      </c>
      <c r="BZ245" s="58">
        <f t="shared" si="117"/>
        <v>-5581939.879999995</v>
      </c>
      <c r="CA245" s="58">
        <f t="shared" si="117"/>
        <v>0</v>
      </c>
      <c r="CB245" s="58">
        <f t="shared" si="117"/>
        <v>0</v>
      </c>
      <c r="CC245" s="58">
        <f t="shared" si="117"/>
        <v>0</v>
      </c>
      <c r="CD245" s="58">
        <f t="shared" si="117"/>
        <v>0</v>
      </c>
      <c r="CE245" s="58">
        <f t="shared" si="117"/>
        <v>0</v>
      </c>
      <c r="CF245" s="57">
        <f t="shared" si="117"/>
        <v>0</v>
      </c>
      <c r="CG245" s="27"/>
    </row>
    <row r="246" spans="1:85" ht="12.75">
      <c r="A246" s="39">
        <v>63301</v>
      </c>
      <c r="B246" s="40" t="s">
        <v>245</v>
      </c>
      <c r="C246" s="41">
        <f>C247+C248</f>
        <v>-5581939.879999995</v>
      </c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9"/>
      <c r="BT246" s="72"/>
      <c r="BU246" s="72"/>
      <c r="BV246" s="72"/>
      <c r="BW246" s="72"/>
      <c r="BX246" s="53">
        <f aca="true" t="shared" si="118" ref="BX246:CF246">BX247+BX248</f>
        <v>0</v>
      </c>
      <c r="BY246" s="53">
        <f t="shared" si="118"/>
        <v>0</v>
      </c>
      <c r="BZ246" s="53">
        <f t="shared" si="118"/>
        <v>-5581939.879999995</v>
      </c>
      <c r="CA246" s="53">
        <f t="shared" si="118"/>
        <v>0</v>
      </c>
      <c r="CB246" s="53">
        <f t="shared" si="118"/>
        <v>0</v>
      </c>
      <c r="CC246" s="53">
        <f t="shared" si="118"/>
        <v>0</v>
      </c>
      <c r="CD246" s="53">
        <f t="shared" si="118"/>
        <v>0</v>
      </c>
      <c r="CE246" s="53">
        <f t="shared" si="118"/>
        <v>0</v>
      </c>
      <c r="CF246" s="52">
        <f t="shared" si="118"/>
        <v>0</v>
      </c>
      <c r="CG246" s="27"/>
    </row>
    <row r="247" spans="1:85" ht="12.75">
      <c r="A247" s="43">
        <v>633011</v>
      </c>
      <c r="B247" s="54" t="s">
        <v>246</v>
      </c>
      <c r="C247" s="41">
        <f>SUM(BY247:CF247)+BX247</f>
        <v>-185684476.04</v>
      </c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9"/>
      <c r="BW247" s="79"/>
      <c r="BX247" s="81"/>
      <c r="BY247" s="81"/>
      <c r="BZ247" s="81">
        <v>-185684476.04</v>
      </c>
      <c r="CA247" s="81"/>
      <c r="CB247" s="81"/>
      <c r="CC247" s="81"/>
      <c r="CD247" s="81"/>
      <c r="CE247" s="81"/>
      <c r="CF247" s="56"/>
      <c r="CG247" s="27"/>
    </row>
    <row r="248" spans="1:85" ht="12.75">
      <c r="A248" s="43">
        <v>633012</v>
      </c>
      <c r="B248" s="54" t="s">
        <v>247</v>
      </c>
      <c r="C248" s="41">
        <f>SUM(BY248:CF248)+BX248</f>
        <v>180102536.16</v>
      </c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79"/>
      <c r="AL248" s="79"/>
      <c r="AM248" s="79"/>
      <c r="AN248" s="79"/>
      <c r="AO248" s="79"/>
      <c r="AP248" s="79"/>
      <c r="AQ248" s="79"/>
      <c r="AR248" s="79"/>
      <c r="AS248" s="79"/>
      <c r="AT248" s="79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84"/>
      <c r="BT248" s="79"/>
      <c r="BU248" s="79"/>
      <c r="BV248" s="79"/>
      <c r="BW248" s="79"/>
      <c r="BX248" s="81"/>
      <c r="BY248" s="81"/>
      <c r="BZ248" s="81">
        <v>180102536.16</v>
      </c>
      <c r="CA248" s="81"/>
      <c r="CB248" s="81"/>
      <c r="CC248" s="81"/>
      <c r="CD248" s="81"/>
      <c r="CE248" s="81"/>
      <c r="CF248" s="56"/>
      <c r="CG248" s="27"/>
    </row>
    <row r="249" spans="1:85" ht="12.75">
      <c r="A249" s="39">
        <v>63302</v>
      </c>
      <c r="B249" s="40" t="s">
        <v>248</v>
      </c>
      <c r="C249" s="41">
        <f>C250+C251</f>
        <v>0</v>
      </c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85"/>
      <c r="BT249" s="72"/>
      <c r="BU249" s="72"/>
      <c r="BV249" s="72"/>
      <c r="BW249" s="72"/>
      <c r="BX249" s="53">
        <f aca="true" t="shared" si="119" ref="BX249:CF249">BX250+BX251</f>
        <v>0</v>
      </c>
      <c r="BY249" s="53">
        <f t="shared" si="119"/>
        <v>0</v>
      </c>
      <c r="BZ249" s="53">
        <f t="shared" si="119"/>
        <v>0</v>
      </c>
      <c r="CA249" s="53">
        <f t="shared" si="119"/>
        <v>0</v>
      </c>
      <c r="CB249" s="53">
        <f t="shared" si="119"/>
        <v>0</v>
      </c>
      <c r="CC249" s="53">
        <f t="shared" si="119"/>
        <v>0</v>
      </c>
      <c r="CD249" s="53">
        <f t="shared" si="119"/>
        <v>0</v>
      </c>
      <c r="CE249" s="53">
        <f t="shared" si="119"/>
        <v>0</v>
      </c>
      <c r="CF249" s="52">
        <f t="shared" si="119"/>
        <v>0</v>
      </c>
      <c r="CG249" s="27"/>
    </row>
    <row r="250" spans="1:85" ht="12.75">
      <c r="A250" s="43">
        <v>633021</v>
      </c>
      <c r="B250" s="54" t="s">
        <v>249</v>
      </c>
      <c r="C250" s="41">
        <f>SUM(BY250:CF250)+BX250</f>
        <v>0</v>
      </c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79"/>
      <c r="AF250" s="79"/>
      <c r="AG250" s="79"/>
      <c r="AH250" s="79"/>
      <c r="AI250" s="79"/>
      <c r="AJ250" s="79"/>
      <c r="AK250" s="79"/>
      <c r="AL250" s="79"/>
      <c r="AM250" s="79"/>
      <c r="AN250" s="79"/>
      <c r="AO250" s="79"/>
      <c r="AP250" s="79"/>
      <c r="AQ250" s="79"/>
      <c r="AR250" s="79"/>
      <c r="AS250" s="79"/>
      <c r="AT250" s="79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85"/>
      <c r="BT250" s="79"/>
      <c r="BU250" s="79"/>
      <c r="BV250" s="79"/>
      <c r="BW250" s="79"/>
      <c r="BX250" s="81"/>
      <c r="BY250" s="81"/>
      <c r="BZ250" s="81"/>
      <c r="CA250" s="81"/>
      <c r="CB250" s="81"/>
      <c r="CC250" s="81"/>
      <c r="CD250" s="81"/>
      <c r="CE250" s="81"/>
      <c r="CF250" s="56"/>
      <c r="CG250" s="27"/>
    </row>
    <row r="251" spans="1:85" ht="12.75">
      <c r="A251" s="43">
        <v>633022</v>
      </c>
      <c r="B251" s="54" t="s">
        <v>250</v>
      </c>
      <c r="C251" s="41">
        <f>SUM(BY251:CF251)+BX251</f>
        <v>0</v>
      </c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  <c r="AJ251" s="79"/>
      <c r="AK251" s="79"/>
      <c r="AL251" s="79"/>
      <c r="AM251" s="79"/>
      <c r="AN251" s="79"/>
      <c r="AO251" s="79"/>
      <c r="AP251" s="79"/>
      <c r="AQ251" s="79"/>
      <c r="AR251" s="79"/>
      <c r="AS251" s="79"/>
      <c r="AT251" s="79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85"/>
      <c r="BT251" s="79"/>
      <c r="BU251" s="79"/>
      <c r="BV251" s="79"/>
      <c r="BW251" s="79"/>
      <c r="BX251" s="81"/>
      <c r="BY251" s="81"/>
      <c r="BZ251" s="81"/>
      <c r="CA251" s="81"/>
      <c r="CB251" s="81"/>
      <c r="CC251" s="81"/>
      <c r="CD251" s="81"/>
      <c r="CE251" s="81"/>
      <c r="CF251" s="56"/>
      <c r="CG251" s="27"/>
    </row>
    <row r="252" spans="1:85" ht="12.75">
      <c r="A252" s="33">
        <v>634</v>
      </c>
      <c r="B252" s="34" t="s">
        <v>251</v>
      </c>
      <c r="C252" s="35">
        <f>C253+C256</f>
        <v>-2021802.3399999887</v>
      </c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85"/>
      <c r="BT252" s="78"/>
      <c r="BU252" s="78"/>
      <c r="BV252" s="78"/>
      <c r="BW252" s="78"/>
      <c r="BX252" s="58">
        <f aca="true" t="shared" si="120" ref="BX252:CF252">BX253+BX256</f>
        <v>0</v>
      </c>
      <c r="BY252" s="58">
        <f t="shared" si="120"/>
        <v>0</v>
      </c>
      <c r="BZ252" s="58">
        <f t="shared" si="120"/>
        <v>-2021802.3399999887</v>
      </c>
      <c r="CA252" s="58">
        <f t="shared" si="120"/>
        <v>0</v>
      </c>
      <c r="CB252" s="58">
        <f t="shared" si="120"/>
        <v>0</v>
      </c>
      <c r="CC252" s="58">
        <f t="shared" si="120"/>
        <v>0</v>
      </c>
      <c r="CD252" s="58">
        <f t="shared" si="120"/>
        <v>0</v>
      </c>
      <c r="CE252" s="58">
        <f t="shared" si="120"/>
        <v>0</v>
      </c>
      <c r="CF252" s="57">
        <f t="shared" si="120"/>
        <v>0</v>
      </c>
      <c r="CG252" s="27"/>
    </row>
    <row r="253" spans="1:85" ht="12.75">
      <c r="A253" s="39">
        <v>63401</v>
      </c>
      <c r="B253" s="40" t="s">
        <v>252</v>
      </c>
      <c r="C253" s="41">
        <f>C254+C255</f>
        <v>-2021802.3399999887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85"/>
      <c r="BT253" s="72"/>
      <c r="BU253" s="72"/>
      <c r="BV253" s="72"/>
      <c r="BW253" s="72"/>
      <c r="BX253" s="53">
        <f aca="true" t="shared" si="121" ref="BX253:CF253">BX254+BX255</f>
        <v>0</v>
      </c>
      <c r="BY253" s="53">
        <f t="shared" si="121"/>
        <v>0</v>
      </c>
      <c r="BZ253" s="53">
        <f t="shared" si="121"/>
        <v>-2021802.3399999887</v>
      </c>
      <c r="CA253" s="53">
        <f t="shared" si="121"/>
        <v>0</v>
      </c>
      <c r="CB253" s="53">
        <f t="shared" si="121"/>
        <v>0</v>
      </c>
      <c r="CC253" s="53">
        <f t="shared" si="121"/>
        <v>0</v>
      </c>
      <c r="CD253" s="53">
        <f t="shared" si="121"/>
        <v>0</v>
      </c>
      <c r="CE253" s="53">
        <f t="shared" si="121"/>
        <v>0</v>
      </c>
      <c r="CF253" s="52">
        <f t="shared" si="121"/>
        <v>0</v>
      </c>
      <c r="CG253" s="27"/>
    </row>
    <row r="254" spans="1:85" ht="12.75">
      <c r="A254" s="43">
        <v>634011</v>
      </c>
      <c r="B254" s="54" t="s">
        <v>253</v>
      </c>
      <c r="C254" s="41">
        <f>SUM(BY254:CF254)+BX254</f>
        <v>-82295357.88</v>
      </c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79"/>
      <c r="AF254" s="79"/>
      <c r="AG254" s="79"/>
      <c r="AH254" s="79"/>
      <c r="AI254" s="79"/>
      <c r="AJ254" s="79"/>
      <c r="AK254" s="79"/>
      <c r="AL254" s="79"/>
      <c r="AM254" s="79"/>
      <c r="AN254" s="79"/>
      <c r="AO254" s="79"/>
      <c r="AP254" s="79"/>
      <c r="AQ254" s="79"/>
      <c r="AR254" s="79"/>
      <c r="AS254" s="79"/>
      <c r="AT254" s="79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85"/>
      <c r="BT254" s="79"/>
      <c r="BU254" s="79"/>
      <c r="BV254" s="79"/>
      <c r="BW254" s="79"/>
      <c r="BX254" s="81"/>
      <c r="BY254" s="81"/>
      <c r="BZ254" s="81">
        <v>-82295357.88</v>
      </c>
      <c r="CA254" s="81"/>
      <c r="CB254" s="81"/>
      <c r="CC254" s="81"/>
      <c r="CD254" s="81"/>
      <c r="CE254" s="81"/>
      <c r="CF254" s="56"/>
      <c r="CG254" s="27"/>
    </row>
    <row r="255" spans="1:85" ht="12.75">
      <c r="A255" s="43">
        <v>634012</v>
      </c>
      <c r="B255" s="54" t="s">
        <v>254</v>
      </c>
      <c r="C255" s="41">
        <f>SUM(BY255:CF255)+BX255</f>
        <v>80273555.54</v>
      </c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79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85"/>
      <c r="BT255" s="79"/>
      <c r="BU255" s="79"/>
      <c r="BV255" s="79"/>
      <c r="BW255" s="79"/>
      <c r="BX255" s="81"/>
      <c r="BY255" s="81"/>
      <c r="BZ255" s="81">
        <v>80273555.54</v>
      </c>
      <c r="CA255" s="81"/>
      <c r="CB255" s="81"/>
      <c r="CC255" s="81"/>
      <c r="CD255" s="81"/>
      <c r="CE255" s="81"/>
      <c r="CF255" s="56"/>
      <c r="CG255" s="27"/>
    </row>
    <row r="256" spans="1:85" ht="12.75">
      <c r="A256" s="39">
        <v>63402</v>
      </c>
      <c r="B256" s="40" t="s">
        <v>255</v>
      </c>
      <c r="C256" s="41">
        <f>C257+C258</f>
        <v>0</v>
      </c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84"/>
      <c r="BT256" s="72"/>
      <c r="BU256" s="72"/>
      <c r="BV256" s="72"/>
      <c r="BW256" s="72"/>
      <c r="BX256" s="53">
        <f aca="true" t="shared" si="122" ref="BX256:CF256">BX257+BX258</f>
        <v>0</v>
      </c>
      <c r="BY256" s="53">
        <f t="shared" si="122"/>
        <v>0</v>
      </c>
      <c r="BZ256" s="53">
        <f t="shared" si="122"/>
        <v>0</v>
      </c>
      <c r="CA256" s="53">
        <f t="shared" si="122"/>
        <v>0</v>
      </c>
      <c r="CB256" s="53">
        <f t="shared" si="122"/>
        <v>0</v>
      </c>
      <c r="CC256" s="53">
        <f t="shared" si="122"/>
        <v>0</v>
      </c>
      <c r="CD256" s="53">
        <f t="shared" si="122"/>
        <v>0</v>
      </c>
      <c r="CE256" s="53">
        <f t="shared" si="122"/>
        <v>0</v>
      </c>
      <c r="CF256" s="52">
        <f t="shared" si="122"/>
        <v>0</v>
      </c>
      <c r="CG256" s="27"/>
    </row>
    <row r="257" spans="1:85" ht="12.75">
      <c r="A257" s="43">
        <v>634021</v>
      </c>
      <c r="B257" s="54" t="s">
        <v>256</v>
      </c>
      <c r="C257" s="41">
        <f>SUM(BY257:CF257)+BX257</f>
        <v>0</v>
      </c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79"/>
      <c r="AF257" s="79"/>
      <c r="AG257" s="79"/>
      <c r="AH257" s="79"/>
      <c r="AI257" s="79"/>
      <c r="AJ257" s="79"/>
      <c r="AK257" s="79"/>
      <c r="AL257" s="79"/>
      <c r="AM257" s="79"/>
      <c r="AN257" s="79"/>
      <c r="AO257" s="79"/>
      <c r="AP257" s="79"/>
      <c r="AQ257" s="79"/>
      <c r="AR257" s="79"/>
      <c r="AS257" s="79"/>
      <c r="AT257" s="79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85"/>
      <c r="BT257" s="79"/>
      <c r="BU257" s="79"/>
      <c r="BV257" s="79"/>
      <c r="BW257" s="79"/>
      <c r="BX257" s="81"/>
      <c r="BY257" s="81"/>
      <c r="BZ257" s="81"/>
      <c r="CA257" s="81"/>
      <c r="CB257" s="81"/>
      <c r="CC257" s="81"/>
      <c r="CD257" s="81"/>
      <c r="CE257" s="81"/>
      <c r="CF257" s="56"/>
      <c r="CG257" s="27"/>
    </row>
    <row r="258" spans="1:85" ht="12.75">
      <c r="A258" s="43">
        <v>634022</v>
      </c>
      <c r="B258" s="54" t="s">
        <v>257</v>
      </c>
      <c r="C258" s="41">
        <f>SUM(BY258:CF258)+BX258</f>
        <v>0</v>
      </c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79"/>
      <c r="AF258" s="79"/>
      <c r="AG258" s="79"/>
      <c r="AH258" s="79"/>
      <c r="AI258" s="79"/>
      <c r="AJ258" s="79"/>
      <c r="AK258" s="79"/>
      <c r="AL258" s="79"/>
      <c r="AM258" s="79"/>
      <c r="AN258" s="79"/>
      <c r="AO258" s="79"/>
      <c r="AP258" s="79"/>
      <c r="AQ258" s="79"/>
      <c r="AR258" s="79"/>
      <c r="AS258" s="79"/>
      <c r="AT258" s="79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85"/>
      <c r="BT258" s="79"/>
      <c r="BU258" s="79"/>
      <c r="BV258" s="79"/>
      <c r="BW258" s="79"/>
      <c r="BX258" s="81"/>
      <c r="BY258" s="81"/>
      <c r="BZ258" s="81"/>
      <c r="CA258" s="81"/>
      <c r="CB258" s="81"/>
      <c r="CC258" s="81"/>
      <c r="CD258" s="81"/>
      <c r="CE258" s="81"/>
      <c r="CF258" s="56"/>
      <c r="CG258" s="27"/>
    </row>
    <row r="259" spans="1:85" ht="12.75">
      <c r="A259" s="33">
        <v>635</v>
      </c>
      <c r="B259" s="34" t="s">
        <v>258</v>
      </c>
      <c r="C259" s="35">
        <f>C260+C263+C266</f>
        <v>-642101</v>
      </c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86"/>
      <c r="BT259" s="78"/>
      <c r="BU259" s="78"/>
      <c r="BV259" s="78"/>
      <c r="BW259" s="78"/>
      <c r="BX259" s="58">
        <f aca="true" t="shared" si="123" ref="BX259:CF259">BX260+BX263+BX266</f>
        <v>0</v>
      </c>
      <c r="BY259" s="58">
        <f t="shared" si="123"/>
        <v>0</v>
      </c>
      <c r="BZ259" s="58">
        <f t="shared" si="123"/>
        <v>-642101</v>
      </c>
      <c r="CA259" s="58">
        <f t="shared" si="123"/>
        <v>0</v>
      </c>
      <c r="CB259" s="58">
        <f t="shared" si="123"/>
        <v>0</v>
      </c>
      <c r="CC259" s="58">
        <f t="shared" si="123"/>
        <v>0</v>
      </c>
      <c r="CD259" s="58">
        <f t="shared" si="123"/>
        <v>0</v>
      </c>
      <c r="CE259" s="58">
        <f t="shared" si="123"/>
        <v>0</v>
      </c>
      <c r="CF259" s="57">
        <f t="shared" si="123"/>
        <v>0</v>
      </c>
      <c r="CG259" s="27"/>
    </row>
    <row r="260" spans="1:85" ht="12.75">
      <c r="A260" s="39">
        <v>63501</v>
      </c>
      <c r="B260" s="40" t="s">
        <v>259</v>
      </c>
      <c r="C260" s="41">
        <f>C261+C262</f>
        <v>-642101</v>
      </c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87"/>
      <c r="BT260" s="72"/>
      <c r="BU260" s="72"/>
      <c r="BV260" s="72"/>
      <c r="BW260" s="72"/>
      <c r="BX260" s="53">
        <f aca="true" t="shared" si="124" ref="BX260:CF260">BX261+BX262</f>
        <v>0</v>
      </c>
      <c r="BY260" s="53">
        <f t="shared" si="124"/>
        <v>0</v>
      </c>
      <c r="BZ260" s="53">
        <f t="shared" si="124"/>
        <v>-642101</v>
      </c>
      <c r="CA260" s="53">
        <f t="shared" si="124"/>
        <v>0</v>
      </c>
      <c r="CB260" s="53">
        <f t="shared" si="124"/>
        <v>0</v>
      </c>
      <c r="CC260" s="53">
        <f t="shared" si="124"/>
        <v>0</v>
      </c>
      <c r="CD260" s="53">
        <f t="shared" si="124"/>
        <v>0</v>
      </c>
      <c r="CE260" s="53">
        <f t="shared" si="124"/>
        <v>0</v>
      </c>
      <c r="CF260" s="52">
        <f t="shared" si="124"/>
        <v>0</v>
      </c>
      <c r="CG260" s="27"/>
    </row>
    <row r="261" spans="1:85" ht="12.75">
      <c r="A261" s="43">
        <v>635011</v>
      </c>
      <c r="B261" s="54" t="s">
        <v>260</v>
      </c>
      <c r="C261" s="41">
        <f>SUM(BY261:CF261)+BX261</f>
        <v>-642101</v>
      </c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87"/>
      <c r="BT261" s="79"/>
      <c r="BU261" s="79"/>
      <c r="BV261" s="79"/>
      <c r="BW261" s="79"/>
      <c r="BX261" s="81"/>
      <c r="BY261" s="81"/>
      <c r="BZ261" s="81">
        <v>-642101</v>
      </c>
      <c r="CA261" s="81"/>
      <c r="CB261" s="81"/>
      <c r="CC261" s="81"/>
      <c r="CD261" s="81"/>
      <c r="CE261" s="81"/>
      <c r="CF261" s="56"/>
      <c r="CG261" s="27"/>
    </row>
    <row r="262" spans="1:85" ht="12.75">
      <c r="A262" s="43">
        <v>635012</v>
      </c>
      <c r="B262" s="54" t="s">
        <v>261</v>
      </c>
      <c r="C262" s="41">
        <f>SUM(BY262:CF262)+BX262</f>
        <v>0</v>
      </c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87"/>
      <c r="BT262" s="79"/>
      <c r="BU262" s="79"/>
      <c r="BV262" s="79"/>
      <c r="BW262" s="79"/>
      <c r="BX262" s="81"/>
      <c r="BY262" s="81"/>
      <c r="BZ262" s="81"/>
      <c r="CA262" s="81"/>
      <c r="CB262" s="81"/>
      <c r="CC262" s="81"/>
      <c r="CD262" s="81"/>
      <c r="CE262" s="81"/>
      <c r="CF262" s="56"/>
      <c r="CG262" s="27"/>
    </row>
    <row r="263" spans="1:85" ht="12.75">
      <c r="A263" s="39">
        <v>63502</v>
      </c>
      <c r="B263" s="40" t="s">
        <v>262</v>
      </c>
      <c r="C263" s="41">
        <f>C264+C265</f>
        <v>0</v>
      </c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87"/>
      <c r="BT263" s="72"/>
      <c r="BU263" s="72"/>
      <c r="BV263" s="72"/>
      <c r="BW263" s="72"/>
      <c r="BX263" s="53">
        <f aca="true" t="shared" si="125" ref="BX263:CF263">BX264+BX265</f>
        <v>0</v>
      </c>
      <c r="BY263" s="53">
        <f t="shared" si="125"/>
        <v>0</v>
      </c>
      <c r="BZ263" s="53">
        <f t="shared" si="125"/>
        <v>0</v>
      </c>
      <c r="CA263" s="53">
        <f t="shared" si="125"/>
        <v>0</v>
      </c>
      <c r="CB263" s="53">
        <f t="shared" si="125"/>
        <v>0</v>
      </c>
      <c r="CC263" s="53">
        <f t="shared" si="125"/>
        <v>0</v>
      </c>
      <c r="CD263" s="53">
        <f t="shared" si="125"/>
        <v>0</v>
      </c>
      <c r="CE263" s="53">
        <f t="shared" si="125"/>
        <v>0</v>
      </c>
      <c r="CF263" s="52">
        <f t="shared" si="125"/>
        <v>0</v>
      </c>
      <c r="CG263" s="27"/>
    </row>
    <row r="264" spans="1:85" ht="12.75">
      <c r="A264" s="43">
        <v>635021</v>
      </c>
      <c r="B264" s="54" t="s">
        <v>263</v>
      </c>
      <c r="C264" s="41">
        <f>SUM(BY264:CF264)+BX264</f>
        <v>0</v>
      </c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87"/>
      <c r="BT264" s="79"/>
      <c r="BU264" s="79"/>
      <c r="BV264" s="79"/>
      <c r="BW264" s="79"/>
      <c r="BX264" s="81"/>
      <c r="BY264" s="81"/>
      <c r="BZ264" s="81"/>
      <c r="CA264" s="81"/>
      <c r="CB264" s="81"/>
      <c r="CC264" s="81"/>
      <c r="CD264" s="81"/>
      <c r="CE264" s="81"/>
      <c r="CF264" s="56"/>
      <c r="CG264" s="27"/>
    </row>
    <row r="265" spans="1:85" ht="12.75">
      <c r="A265" s="43">
        <v>635022</v>
      </c>
      <c r="B265" s="54" t="s">
        <v>264</v>
      </c>
      <c r="C265" s="41">
        <f>SUM(BY265:CF265)+BX265</f>
        <v>0</v>
      </c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79"/>
      <c r="AF265" s="79"/>
      <c r="AG265" s="79"/>
      <c r="AH265" s="79"/>
      <c r="AI265" s="79"/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87"/>
      <c r="BT265" s="79"/>
      <c r="BU265" s="79"/>
      <c r="BV265" s="79"/>
      <c r="BW265" s="79"/>
      <c r="BX265" s="81"/>
      <c r="BY265" s="81"/>
      <c r="BZ265" s="81"/>
      <c r="CA265" s="81"/>
      <c r="CB265" s="81"/>
      <c r="CC265" s="81"/>
      <c r="CD265" s="81"/>
      <c r="CE265" s="81"/>
      <c r="CF265" s="56"/>
      <c r="CG265" s="27"/>
    </row>
    <row r="266" spans="1:85" ht="12.75">
      <c r="A266" s="39">
        <v>63599</v>
      </c>
      <c r="B266" s="40" t="s">
        <v>265</v>
      </c>
      <c r="C266" s="41">
        <f>C267+C268</f>
        <v>0</v>
      </c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87"/>
      <c r="BT266" s="72"/>
      <c r="BU266" s="72"/>
      <c r="BV266" s="72"/>
      <c r="BW266" s="72"/>
      <c r="BX266" s="53">
        <f aca="true" t="shared" si="126" ref="BX266:CF266">BX267+BX268</f>
        <v>0</v>
      </c>
      <c r="BY266" s="53">
        <f t="shared" si="126"/>
        <v>0</v>
      </c>
      <c r="BZ266" s="53">
        <f t="shared" si="126"/>
        <v>0</v>
      </c>
      <c r="CA266" s="53">
        <f t="shared" si="126"/>
        <v>0</v>
      </c>
      <c r="CB266" s="53">
        <f t="shared" si="126"/>
        <v>0</v>
      </c>
      <c r="CC266" s="53">
        <f t="shared" si="126"/>
        <v>0</v>
      </c>
      <c r="CD266" s="53">
        <f t="shared" si="126"/>
        <v>0</v>
      </c>
      <c r="CE266" s="53">
        <f t="shared" si="126"/>
        <v>0</v>
      </c>
      <c r="CF266" s="52">
        <f t="shared" si="126"/>
        <v>0</v>
      </c>
      <c r="CG266" s="27"/>
    </row>
    <row r="267" spans="1:85" ht="12.75">
      <c r="A267" s="43">
        <v>635991</v>
      </c>
      <c r="B267" s="54" t="s">
        <v>194</v>
      </c>
      <c r="C267" s="41">
        <f>SUM(BY267:CF267)+BX267</f>
        <v>0</v>
      </c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84"/>
      <c r="BT267" s="79"/>
      <c r="BU267" s="79"/>
      <c r="BV267" s="79"/>
      <c r="BW267" s="79"/>
      <c r="BX267" s="81"/>
      <c r="BY267" s="81"/>
      <c r="BZ267" s="81"/>
      <c r="CA267" s="81"/>
      <c r="CB267" s="81"/>
      <c r="CC267" s="81"/>
      <c r="CD267" s="81"/>
      <c r="CE267" s="81"/>
      <c r="CF267" s="56"/>
      <c r="CG267" s="27"/>
    </row>
    <row r="268" spans="1:85" ht="12.75">
      <c r="A268" s="43">
        <v>635992</v>
      </c>
      <c r="B268" s="54" t="s">
        <v>266</v>
      </c>
      <c r="C268" s="41">
        <f>SUM(BY268:CF268)+BX268</f>
        <v>0</v>
      </c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/>
      <c r="AL268" s="79"/>
      <c r="AM268" s="79"/>
      <c r="AN268" s="79"/>
      <c r="AO268" s="79"/>
      <c r="AP268" s="79"/>
      <c r="AQ268" s="79"/>
      <c r="AR268" s="79"/>
      <c r="AS268" s="79"/>
      <c r="AT268" s="79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84"/>
      <c r="BT268" s="79"/>
      <c r="BU268" s="79"/>
      <c r="BV268" s="79"/>
      <c r="BW268" s="79"/>
      <c r="BX268" s="81"/>
      <c r="BY268" s="81"/>
      <c r="BZ268" s="81"/>
      <c r="CA268" s="81"/>
      <c r="CB268" s="81"/>
      <c r="CC268" s="81"/>
      <c r="CD268" s="81"/>
      <c r="CE268" s="81"/>
      <c r="CF268" s="56"/>
      <c r="CG268" s="27"/>
    </row>
    <row r="269" spans="1:85" ht="12.75">
      <c r="A269" s="33">
        <v>636</v>
      </c>
      <c r="B269" s="34" t="s">
        <v>196</v>
      </c>
      <c r="C269" s="35">
        <f>C270+C271+C272+C273+C274+C275+C276+C277</f>
        <v>-12416401.809999999</v>
      </c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84"/>
      <c r="BT269" s="78"/>
      <c r="BU269" s="78"/>
      <c r="BV269" s="78"/>
      <c r="BW269" s="78"/>
      <c r="BX269" s="58">
        <f aca="true" t="shared" si="127" ref="BX269:CF269">BX270+BX271+BX272+BX273+BX274+BX275+BX276+BX277</f>
        <v>0</v>
      </c>
      <c r="BY269" s="58">
        <f t="shared" si="127"/>
        <v>0</v>
      </c>
      <c r="BZ269" s="58">
        <f t="shared" si="127"/>
        <v>-12416401.809999999</v>
      </c>
      <c r="CA269" s="58">
        <f t="shared" si="127"/>
        <v>0</v>
      </c>
      <c r="CB269" s="58">
        <f t="shared" si="127"/>
        <v>0</v>
      </c>
      <c r="CC269" s="58">
        <f t="shared" si="127"/>
        <v>0</v>
      </c>
      <c r="CD269" s="58">
        <f t="shared" si="127"/>
        <v>0</v>
      </c>
      <c r="CE269" s="58">
        <f t="shared" si="127"/>
        <v>0</v>
      </c>
      <c r="CF269" s="57">
        <f t="shared" si="127"/>
        <v>0</v>
      </c>
      <c r="CG269" s="27"/>
    </row>
    <row r="270" spans="1:85" ht="12.75">
      <c r="A270" s="39">
        <v>63601</v>
      </c>
      <c r="B270" s="40" t="s">
        <v>197</v>
      </c>
      <c r="C270" s="41">
        <f aca="true" t="shared" si="128" ref="C270:C277">SUM(BY270:CF270)+BX270</f>
        <v>-5402397.68</v>
      </c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84"/>
      <c r="BT270" s="72"/>
      <c r="BU270" s="72"/>
      <c r="BV270" s="72"/>
      <c r="BW270" s="72"/>
      <c r="BX270" s="77"/>
      <c r="BY270" s="77"/>
      <c r="BZ270" s="77">
        <v>-5402397.68</v>
      </c>
      <c r="CA270" s="77"/>
      <c r="CB270" s="77"/>
      <c r="CC270" s="77"/>
      <c r="CD270" s="77"/>
      <c r="CE270" s="77"/>
      <c r="CF270" s="48"/>
      <c r="CG270" s="27"/>
    </row>
    <row r="271" spans="1:85" ht="12.75">
      <c r="A271" s="39">
        <v>63602</v>
      </c>
      <c r="B271" s="40" t="s">
        <v>267</v>
      </c>
      <c r="C271" s="41">
        <f t="shared" si="128"/>
        <v>-4126789.98</v>
      </c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84"/>
      <c r="BT271" s="72"/>
      <c r="BU271" s="72"/>
      <c r="BV271" s="72"/>
      <c r="BW271" s="72"/>
      <c r="BX271" s="77"/>
      <c r="BY271" s="77"/>
      <c r="BZ271" s="77">
        <v>-4126789.98</v>
      </c>
      <c r="CA271" s="77"/>
      <c r="CB271" s="77"/>
      <c r="CC271" s="77"/>
      <c r="CD271" s="77"/>
      <c r="CE271" s="77"/>
      <c r="CF271" s="48"/>
      <c r="CG271" s="27"/>
    </row>
    <row r="272" spans="1:85" ht="12.75">
      <c r="A272" s="39">
        <v>63603</v>
      </c>
      <c r="B272" s="40" t="s">
        <v>199</v>
      </c>
      <c r="C272" s="41">
        <f t="shared" si="128"/>
        <v>-856547.84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84"/>
      <c r="BT272" s="72"/>
      <c r="BU272" s="72"/>
      <c r="BV272" s="72"/>
      <c r="BW272" s="72"/>
      <c r="BX272" s="77"/>
      <c r="BY272" s="77"/>
      <c r="BZ272" s="77">
        <v>-856547.84</v>
      </c>
      <c r="CA272" s="77"/>
      <c r="CB272" s="77"/>
      <c r="CC272" s="77"/>
      <c r="CD272" s="77"/>
      <c r="CE272" s="77"/>
      <c r="CF272" s="48"/>
      <c r="CG272" s="27"/>
    </row>
    <row r="273" spans="1:85" ht="12.75">
      <c r="A273" s="39">
        <v>63604</v>
      </c>
      <c r="B273" s="40" t="s">
        <v>200</v>
      </c>
      <c r="C273" s="41">
        <f t="shared" si="128"/>
        <v>0</v>
      </c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84"/>
      <c r="BT273" s="72"/>
      <c r="BU273" s="72"/>
      <c r="BV273" s="72"/>
      <c r="BW273" s="72"/>
      <c r="BX273" s="77"/>
      <c r="BY273" s="77"/>
      <c r="BZ273" s="77"/>
      <c r="CA273" s="77"/>
      <c r="CB273" s="77"/>
      <c r="CC273" s="77"/>
      <c r="CD273" s="77"/>
      <c r="CE273" s="77"/>
      <c r="CF273" s="48"/>
      <c r="CG273" s="27"/>
    </row>
    <row r="274" spans="1:85" ht="12.75">
      <c r="A274" s="39">
        <v>63605</v>
      </c>
      <c r="B274" s="40" t="s">
        <v>201</v>
      </c>
      <c r="C274" s="41">
        <f t="shared" si="128"/>
        <v>-11322.92</v>
      </c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84"/>
      <c r="BT274" s="72"/>
      <c r="BU274" s="72"/>
      <c r="BV274" s="72"/>
      <c r="BW274" s="72"/>
      <c r="BX274" s="77"/>
      <c r="BY274" s="77"/>
      <c r="BZ274" s="77">
        <v>-11322.92</v>
      </c>
      <c r="CA274" s="77"/>
      <c r="CB274" s="77"/>
      <c r="CC274" s="77"/>
      <c r="CD274" s="77"/>
      <c r="CE274" s="77"/>
      <c r="CF274" s="48"/>
      <c r="CG274" s="27"/>
    </row>
    <row r="275" spans="1:85" ht="12.75">
      <c r="A275" s="39">
        <v>63606</v>
      </c>
      <c r="B275" s="40" t="s">
        <v>268</v>
      </c>
      <c r="C275" s="41">
        <f t="shared" si="128"/>
        <v>-451</v>
      </c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84"/>
      <c r="BT275" s="72"/>
      <c r="BU275" s="72"/>
      <c r="BV275" s="72"/>
      <c r="BW275" s="72"/>
      <c r="BX275" s="77"/>
      <c r="BY275" s="77"/>
      <c r="BZ275" s="77">
        <v>-451</v>
      </c>
      <c r="CA275" s="77"/>
      <c r="CB275" s="77"/>
      <c r="CC275" s="77"/>
      <c r="CD275" s="77"/>
      <c r="CE275" s="77"/>
      <c r="CF275" s="48"/>
      <c r="CG275" s="27"/>
    </row>
    <row r="276" spans="1:85" ht="12.75">
      <c r="A276" s="39">
        <v>63607</v>
      </c>
      <c r="B276" s="40" t="s">
        <v>203</v>
      </c>
      <c r="C276" s="41">
        <f t="shared" si="128"/>
        <v>372010.05</v>
      </c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84"/>
      <c r="BT276" s="72"/>
      <c r="BU276" s="72"/>
      <c r="BV276" s="72"/>
      <c r="BW276" s="72"/>
      <c r="BX276" s="77"/>
      <c r="BY276" s="77"/>
      <c r="BZ276" s="77">
        <v>372010.05</v>
      </c>
      <c r="CA276" s="77"/>
      <c r="CB276" s="77"/>
      <c r="CC276" s="77"/>
      <c r="CD276" s="77"/>
      <c r="CE276" s="77"/>
      <c r="CF276" s="48"/>
      <c r="CG276" s="27"/>
    </row>
    <row r="277" spans="1:85" ht="12.75">
      <c r="A277" s="39">
        <v>63699</v>
      </c>
      <c r="B277" s="40" t="s">
        <v>204</v>
      </c>
      <c r="C277" s="41">
        <f t="shared" si="128"/>
        <v>-2390902.44</v>
      </c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84"/>
      <c r="BT277" s="72"/>
      <c r="BU277" s="72"/>
      <c r="BV277" s="72"/>
      <c r="BW277" s="72"/>
      <c r="BX277" s="77"/>
      <c r="BY277" s="77"/>
      <c r="BZ277" s="77">
        <v>-2390902.44</v>
      </c>
      <c r="CA277" s="77"/>
      <c r="CB277" s="77"/>
      <c r="CC277" s="77"/>
      <c r="CD277" s="77"/>
      <c r="CE277" s="77"/>
      <c r="CF277" s="48"/>
      <c r="CG277" s="27"/>
    </row>
    <row r="278" spans="1:85" ht="12.75">
      <c r="A278" s="33">
        <v>637</v>
      </c>
      <c r="B278" s="34" t="s">
        <v>269</v>
      </c>
      <c r="C278" s="35">
        <f>C279+C280+C281+C282+C283</f>
        <v>-6836411.51</v>
      </c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84"/>
      <c r="BT278" s="78"/>
      <c r="BU278" s="78"/>
      <c r="BV278" s="78"/>
      <c r="BW278" s="78"/>
      <c r="BX278" s="58">
        <f aca="true" t="shared" si="129" ref="BX278:CF278">BX279+BX280+BX281+BX282+BX283</f>
        <v>0</v>
      </c>
      <c r="BY278" s="58">
        <f t="shared" si="129"/>
        <v>0</v>
      </c>
      <c r="BZ278" s="58">
        <f t="shared" si="129"/>
        <v>-6836411.51</v>
      </c>
      <c r="CA278" s="58">
        <f t="shared" si="129"/>
        <v>0</v>
      </c>
      <c r="CB278" s="58">
        <f t="shared" si="129"/>
        <v>0</v>
      </c>
      <c r="CC278" s="58">
        <f t="shared" si="129"/>
        <v>0</v>
      </c>
      <c r="CD278" s="58">
        <f t="shared" si="129"/>
        <v>0</v>
      </c>
      <c r="CE278" s="58">
        <f t="shared" si="129"/>
        <v>0</v>
      </c>
      <c r="CF278" s="57">
        <f t="shared" si="129"/>
        <v>0</v>
      </c>
      <c r="CG278" s="27"/>
    </row>
    <row r="279" spans="1:85" ht="12.75">
      <c r="A279" s="39">
        <v>63701</v>
      </c>
      <c r="B279" s="40" t="s">
        <v>270</v>
      </c>
      <c r="C279" s="41">
        <f aca="true" t="shared" si="130" ref="C279:C284">SUM(BY279:CF279)+BX279</f>
        <v>0</v>
      </c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84"/>
      <c r="BT279" s="72"/>
      <c r="BU279" s="72"/>
      <c r="BV279" s="72"/>
      <c r="BW279" s="72"/>
      <c r="BX279" s="77"/>
      <c r="BY279" s="77"/>
      <c r="BZ279" s="77"/>
      <c r="CA279" s="77"/>
      <c r="CB279" s="77"/>
      <c r="CC279" s="77"/>
      <c r="CD279" s="77"/>
      <c r="CE279" s="77"/>
      <c r="CF279" s="48"/>
      <c r="CG279" s="27"/>
    </row>
    <row r="280" spans="1:85" ht="12.75">
      <c r="A280" s="39">
        <v>63702</v>
      </c>
      <c r="B280" s="40" t="s">
        <v>271</v>
      </c>
      <c r="C280" s="41">
        <f t="shared" si="130"/>
        <v>0</v>
      </c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84"/>
      <c r="BT280" s="72"/>
      <c r="BU280" s="72"/>
      <c r="BV280" s="72"/>
      <c r="BW280" s="72"/>
      <c r="BX280" s="77"/>
      <c r="BY280" s="77"/>
      <c r="BZ280" s="77"/>
      <c r="CA280" s="77"/>
      <c r="CB280" s="77"/>
      <c r="CC280" s="77"/>
      <c r="CD280" s="77"/>
      <c r="CE280" s="77"/>
      <c r="CF280" s="48"/>
      <c r="CG280" s="27"/>
    </row>
    <row r="281" spans="1:85" ht="12.75">
      <c r="A281" s="39">
        <v>63703</v>
      </c>
      <c r="B281" s="40" t="s">
        <v>272</v>
      </c>
      <c r="C281" s="41">
        <f t="shared" si="130"/>
        <v>0</v>
      </c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84"/>
      <c r="BT281" s="72"/>
      <c r="BU281" s="72"/>
      <c r="BV281" s="72"/>
      <c r="BW281" s="72"/>
      <c r="BX281" s="77"/>
      <c r="BY281" s="77"/>
      <c r="BZ281" s="77"/>
      <c r="CA281" s="77"/>
      <c r="CB281" s="77"/>
      <c r="CC281" s="77"/>
      <c r="CD281" s="77"/>
      <c r="CE281" s="77"/>
      <c r="CF281" s="48"/>
      <c r="CG281" s="27"/>
    </row>
    <row r="282" spans="1:85" ht="12.75">
      <c r="A282" s="39">
        <v>63704</v>
      </c>
      <c r="B282" s="40" t="s">
        <v>273</v>
      </c>
      <c r="C282" s="41">
        <f t="shared" si="130"/>
        <v>-6836411.51</v>
      </c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84"/>
      <c r="BT282" s="72"/>
      <c r="BU282" s="72"/>
      <c r="BV282" s="72"/>
      <c r="BW282" s="72"/>
      <c r="BX282" s="77"/>
      <c r="BY282" s="77"/>
      <c r="BZ282" s="77">
        <v>-6836411.51</v>
      </c>
      <c r="CA282" s="77"/>
      <c r="CB282" s="77"/>
      <c r="CC282" s="77"/>
      <c r="CD282" s="77"/>
      <c r="CE282" s="77"/>
      <c r="CF282" s="48"/>
      <c r="CG282" s="27"/>
    </row>
    <row r="283" spans="1:85" ht="12.75">
      <c r="A283" s="39">
        <v>63705</v>
      </c>
      <c r="B283" s="40" t="s">
        <v>274</v>
      </c>
      <c r="C283" s="41">
        <f t="shared" si="130"/>
        <v>0</v>
      </c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84"/>
      <c r="BT283" s="72"/>
      <c r="BU283" s="72"/>
      <c r="BV283" s="72"/>
      <c r="BW283" s="72"/>
      <c r="BX283" s="77"/>
      <c r="BY283" s="77"/>
      <c r="BZ283" s="77"/>
      <c r="CA283" s="77"/>
      <c r="CB283" s="77"/>
      <c r="CC283" s="77"/>
      <c r="CD283" s="77"/>
      <c r="CE283" s="77"/>
      <c r="CF283" s="48"/>
      <c r="CG283" s="27"/>
    </row>
    <row r="284" spans="1:85" ht="12.75">
      <c r="A284" s="33">
        <v>638</v>
      </c>
      <c r="B284" s="34" t="s">
        <v>275</v>
      </c>
      <c r="C284" s="41">
        <f t="shared" si="130"/>
        <v>0</v>
      </c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84"/>
      <c r="BT284" s="78"/>
      <c r="BU284" s="78"/>
      <c r="BV284" s="78"/>
      <c r="BW284" s="78"/>
      <c r="BX284" s="77"/>
      <c r="BY284" s="77"/>
      <c r="BZ284" s="77"/>
      <c r="CA284" s="77"/>
      <c r="CB284" s="77"/>
      <c r="CC284" s="77"/>
      <c r="CD284" s="77"/>
      <c r="CE284" s="77"/>
      <c r="CF284" s="48"/>
      <c r="CG284" s="27"/>
    </row>
    <row r="285" spans="1:85" ht="12.75">
      <c r="A285" s="33">
        <v>639</v>
      </c>
      <c r="B285" s="34" t="s">
        <v>276</v>
      </c>
      <c r="C285" s="35">
        <f>C286+C296+C305+C314+C315+C318+C321+C325+C326</f>
        <v>0</v>
      </c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84"/>
      <c r="BT285" s="78"/>
      <c r="BU285" s="78"/>
      <c r="BV285" s="78"/>
      <c r="BW285" s="78"/>
      <c r="BX285" s="58">
        <f aca="true" t="shared" si="131" ref="BX285:CF285">BX286+BX296+BX305+BX314+BX315+BX318+BX321+BX325+BX326</f>
        <v>0</v>
      </c>
      <c r="BY285" s="58">
        <f t="shared" si="131"/>
        <v>0</v>
      </c>
      <c r="BZ285" s="58">
        <f t="shared" si="131"/>
        <v>0</v>
      </c>
      <c r="CA285" s="58">
        <f t="shared" si="131"/>
        <v>0</v>
      </c>
      <c r="CB285" s="58">
        <f t="shared" si="131"/>
        <v>0</v>
      </c>
      <c r="CC285" s="58">
        <f t="shared" si="131"/>
        <v>0</v>
      </c>
      <c r="CD285" s="58">
        <f t="shared" si="131"/>
        <v>0</v>
      </c>
      <c r="CE285" s="58">
        <f t="shared" si="131"/>
        <v>0</v>
      </c>
      <c r="CF285" s="57">
        <f t="shared" si="131"/>
        <v>0</v>
      </c>
      <c r="CG285" s="27"/>
    </row>
    <row r="286" spans="1:85" ht="12.75">
      <c r="A286" s="39">
        <v>63901</v>
      </c>
      <c r="B286" s="40" t="s">
        <v>277</v>
      </c>
      <c r="C286" s="41">
        <f>C287+C288+C289+C290+C291+C292+C293+C294+C295</f>
        <v>0</v>
      </c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84"/>
      <c r="BT286" s="72"/>
      <c r="BU286" s="72"/>
      <c r="BV286" s="72"/>
      <c r="BW286" s="72"/>
      <c r="BX286" s="53">
        <f aca="true" t="shared" si="132" ref="BX286:CF286">BX287+BX288+BX289+BX290+BX291+BX292+BX293+BX294+BX295</f>
        <v>0</v>
      </c>
      <c r="BY286" s="53">
        <f t="shared" si="132"/>
        <v>0</v>
      </c>
      <c r="BZ286" s="53">
        <f t="shared" si="132"/>
        <v>0</v>
      </c>
      <c r="CA286" s="53">
        <f t="shared" si="132"/>
        <v>0</v>
      </c>
      <c r="CB286" s="53">
        <f t="shared" si="132"/>
        <v>0</v>
      </c>
      <c r="CC286" s="53">
        <f t="shared" si="132"/>
        <v>0</v>
      </c>
      <c r="CD286" s="53">
        <f t="shared" si="132"/>
        <v>0</v>
      </c>
      <c r="CE286" s="53">
        <f t="shared" si="132"/>
        <v>0</v>
      </c>
      <c r="CF286" s="52">
        <f t="shared" si="132"/>
        <v>0</v>
      </c>
      <c r="CG286" s="27"/>
    </row>
    <row r="287" spans="1:85" ht="12.75">
      <c r="A287" s="43">
        <v>639011</v>
      </c>
      <c r="B287" s="54" t="s">
        <v>278</v>
      </c>
      <c r="C287" s="41">
        <f aca="true" t="shared" si="133" ref="C287:C295">SUM(BY287:CF287)+BX287</f>
        <v>0</v>
      </c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84"/>
      <c r="BT287" s="79"/>
      <c r="BU287" s="79"/>
      <c r="BV287" s="79"/>
      <c r="BW287" s="79"/>
      <c r="BX287" s="81"/>
      <c r="BY287" s="81"/>
      <c r="BZ287" s="81"/>
      <c r="CA287" s="81"/>
      <c r="CB287" s="81"/>
      <c r="CC287" s="81"/>
      <c r="CD287" s="81"/>
      <c r="CE287" s="81"/>
      <c r="CF287" s="56"/>
      <c r="CG287" s="27"/>
    </row>
    <row r="288" spans="1:85" ht="12.75">
      <c r="A288" s="43">
        <v>639012</v>
      </c>
      <c r="B288" s="54" t="s">
        <v>279</v>
      </c>
      <c r="C288" s="41">
        <f t="shared" si="133"/>
        <v>0</v>
      </c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84"/>
      <c r="BT288" s="79"/>
      <c r="BU288" s="79"/>
      <c r="BV288" s="79"/>
      <c r="BW288" s="79"/>
      <c r="BX288" s="81"/>
      <c r="BY288" s="81"/>
      <c r="BZ288" s="81"/>
      <c r="CA288" s="81"/>
      <c r="CB288" s="81"/>
      <c r="CC288" s="81"/>
      <c r="CD288" s="81"/>
      <c r="CE288" s="81"/>
      <c r="CF288" s="56"/>
      <c r="CG288" s="27"/>
    </row>
    <row r="289" spans="1:85" ht="12.75">
      <c r="A289" s="43">
        <v>639013</v>
      </c>
      <c r="B289" s="54" t="s">
        <v>280</v>
      </c>
      <c r="C289" s="41">
        <f t="shared" si="133"/>
        <v>0</v>
      </c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79"/>
      <c r="AF289" s="79"/>
      <c r="AG289" s="79"/>
      <c r="AH289" s="79"/>
      <c r="AI289" s="79"/>
      <c r="AJ289" s="79"/>
      <c r="AK289" s="79"/>
      <c r="AL289" s="79"/>
      <c r="AM289" s="79"/>
      <c r="AN289" s="79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84"/>
      <c r="BT289" s="79"/>
      <c r="BU289" s="79"/>
      <c r="BV289" s="79"/>
      <c r="BW289" s="79"/>
      <c r="BX289" s="81"/>
      <c r="BY289" s="81"/>
      <c r="BZ289" s="81"/>
      <c r="CA289" s="81"/>
      <c r="CB289" s="81"/>
      <c r="CC289" s="81"/>
      <c r="CD289" s="81"/>
      <c r="CE289" s="81"/>
      <c r="CF289" s="56"/>
      <c r="CG289" s="27"/>
    </row>
    <row r="290" spans="1:85" ht="12.75">
      <c r="A290" s="43">
        <v>639014</v>
      </c>
      <c r="B290" s="54" t="s">
        <v>281</v>
      </c>
      <c r="C290" s="41">
        <f t="shared" si="133"/>
        <v>0</v>
      </c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84"/>
      <c r="BT290" s="79"/>
      <c r="BU290" s="79"/>
      <c r="BV290" s="79"/>
      <c r="BW290" s="79"/>
      <c r="BX290" s="81"/>
      <c r="BY290" s="81"/>
      <c r="BZ290" s="81"/>
      <c r="CA290" s="81"/>
      <c r="CB290" s="81"/>
      <c r="CC290" s="81"/>
      <c r="CD290" s="81"/>
      <c r="CE290" s="81"/>
      <c r="CF290" s="56"/>
      <c r="CG290" s="27"/>
    </row>
    <row r="291" spans="1:85" ht="12.75">
      <c r="A291" s="43">
        <v>639015</v>
      </c>
      <c r="B291" s="54" t="s">
        <v>282</v>
      </c>
      <c r="C291" s="41">
        <f t="shared" si="133"/>
        <v>0</v>
      </c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84"/>
      <c r="BT291" s="79"/>
      <c r="BU291" s="79"/>
      <c r="BV291" s="79"/>
      <c r="BW291" s="79"/>
      <c r="BX291" s="81"/>
      <c r="BY291" s="81"/>
      <c r="BZ291" s="81"/>
      <c r="CA291" s="81"/>
      <c r="CB291" s="81"/>
      <c r="CC291" s="81"/>
      <c r="CD291" s="81"/>
      <c r="CE291" s="81"/>
      <c r="CF291" s="56"/>
      <c r="CG291" s="27"/>
    </row>
    <row r="292" spans="1:85" ht="12.75">
      <c r="A292" s="43">
        <v>639016</v>
      </c>
      <c r="B292" s="54" t="s">
        <v>283</v>
      </c>
      <c r="C292" s="41">
        <f t="shared" si="133"/>
        <v>0</v>
      </c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84"/>
      <c r="BT292" s="79"/>
      <c r="BU292" s="79"/>
      <c r="BV292" s="79"/>
      <c r="BW292" s="79"/>
      <c r="BX292" s="81"/>
      <c r="BY292" s="81"/>
      <c r="BZ292" s="81"/>
      <c r="CA292" s="81"/>
      <c r="CB292" s="81"/>
      <c r="CC292" s="81"/>
      <c r="CD292" s="81"/>
      <c r="CE292" s="81"/>
      <c r="CF292" s="56"/>
      <c r="CG292" s="27"/>
    </row>
    <row r="293" spans="1:85" ht="12.75">
      <c r="A293" s="43">
        <v>639017</v>
      </c>
      <c r="B293" s="54" t="s">
        <v>284</v>
      </c>
      <c r="C293" s="41">
        <f t="shared" si="133"/>
        <v>0</v>
      </c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/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84"/>
      <c r="BT293" s="79"/>
      <c r="BU293" s="79"/>
      <c r="BV293" s="79"/>
      <c r="BW293" s="79"/>
      <c r="BX293" s="81"/>
      <c r="BY293" s="81"/>
      <c r="BZ293" s="81"/>
      <c r="CA293" s="81"/>
      <c r="CB293" s="81"/>
      <c r="CC293" s="81"/>
      <c r="CD293" s="81"/>
      <c r="CE293" s="81"/>
      <c r="CF293" s="56"/>
      <c r="CG293" s="27"/>
    </row>
    <row r="294" spans="1:85" ht="12.75">
      <c r="A294" s="43">
        <v>639018</v>
      </c>
      <c r="B294" s="54" t="s">
        <v>285</v>
      </c>
      <c r="C294" s="41">
        <f t="shared" si="133"/>
        <v>0</v>
      </c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84"/>
      <c r="BT294" s="79"/>
      <c r="BU294" s="79"/>
      <c r="BV294" s="79"/>
      <c r="BW294" s="79"/>
      <c r="BX294" s="81"/>
      <c r="BY294" s="81"/>
      <c r="BZ294" s="81"/>
      <c r="CA294" s="81"/>
      <c r="CB294" s="81"/>
      <c r="CC294" s="81"/>
      <c r="CD294" s="81"/>
      <c r="CE294" s="81"/>
      <c r="CF294" s="56"/>
      <c r="CG294" s="27"/>
    </row>
    <row r="295" spans="1:85" ht="12.75">
      <c r="A295" s="43">
        <v>639019</v>
      </c>
      <c r="B295" s="54" t="s">
        <v>286</v>
      </c>
      <c r="C295" s="41">
        <f t="shared" si="133"/>
        <v>0</v>
      </c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84"/>
      <c r="BT295" s="79"/>
      <c r="BU295" s="79"/>
      <c r="BV295" s="79"/>
      <c r="BW295" s="79"/>
      <c r="BX295" s="81"/>
      <c r="BY295" s="81"/>
      <c r="BZ295" s="81"/>
      <c r="CA295" s="81"/>
      <c r="CB295" s="81"/>
      <c r="CC295" s="81"/>
      <c r="CD295" s="81"/>
      <c r="CE295" s="81"/>
      <c r="CF295" s="56"/>
      <c r="CG295" s="27"/>
    </row>
    <row r="296" spans="1:85" ht="12.75">
      <c r="A296" s="39">
        <v>63902</v>
      </c>
      <c r="B296" s="40" t="s">
        <v>287</v>
      </c>
      <c r="C296" s="41">
        <f>C297+C298+C299+C300+C301+C302+C303+C304</f>
        <v>0</v>
      </c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84"/>
      <c r="BT296" s="72"/>
      <c r="BU296" s="72"/>
      <c r="BV296" s="72"/>
      <c r="BW296" s="72"/>
      <c r="BX296" s="53">
        <f aca="true" t="shared" si="134" ref="BX296:CF296">BX297+BX298+BX299+BX300+BX301+BX302+BX303+BX304</f>
        <v>0</v>
      </c>
      <c r="BY296" s="53">
        <f t="shared" si="134"/>
        <v>0</v>
      </c>
      <c r="BZ296" s="53">
        <f t="shared" si="134"/>
        <v>0</v>
      </c>
      <c r="CA296" s="53">
        <f t="shared" si="134"/>
        <v>0</v>
      </c>
      <c r="CB296" s="53">
        <f t="shared" si="134"/>
        <v>0</v>
      </c>
      <c r="CC296" s="53">
        <f t="shared" si="134"/>
        <v>0</v>
      </c>
      <c r="CD296" s="53">
        <f t="shared" si="134"/>
        <v>0</v>
      </c>
      <c r="CE296" s="53">
        <f t="shared" si="134"/>
        <v>0</v>
      </c>
      <c r="CF296" s="52">
        <f t="shared" si="134"/>
        <v>0</v>
      </c>
      <c r="CG296" s="27"/>
    </row>
    <row r="297" spans="1:85" ht="12.75">
      <c r="A297" s="43">
        <v>639021</v>
      </c>
      <c r="B297" s="54" t="s">
        <v>278</v>
      </c>
      <c r="C297" s="41">
        <f aca="true" t="shared" si="135" ref="C297:C304">SUM(BY297:CF297)+BX297</f>
        <v>0</v>
      </c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79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84"/>
      <c r="BT297" s="79"/>
      <c r="BU297" s="79"/>
      <c r="BV297" s="79"/>
      <c r="BW297" s="79"/>
      <c r="BX297" s="81"/>
      <c r="BY297" s="81"/>
      <c r="BZ297" s="81"/>
      <c r="CA297" s="81"/>
      <c r="CB297" s="81"/>
      <c r="CC297" s="81"/>
      <c r="CD297" s="81"/>
      <c r="CE297" s="81"/>
      <c r="CF297" s="56"/>
      <c r="CG297" s="27"/>
    </row>
    <row r="298" spans="1:85" ht="12.75">
      <c r="A298" s="43">
        <v>639022</v>
      </c>
      <c r="B298" s="54" t="s">
        <v>279</v>
      </c>
      <c r="C298" s="41">
        <f t="shared" si="135"/>
        <v>0</v>
      </c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84"/>
      <c r="BT298" s="79"/>
      <c r="BU298" s="79"/>
      <c r="BV298" s="79"/>
      <c r="BW298" s="79"/>
      <c r="BX298" s="81"/>
      <c r="BY298" s="81"/>
      <c r="BZ298" s="81"/>
      <c r="CA298" s="81"/>
      <c r="CB298" s="81"/>
      <c r="CC298" s="81"/>
      <c r="CD298" s="81"/>
      <c r="CE298" s="81"/>
      <c r="CF298" s="56"/>
      <c r="CG298" s="27"/>
    </row>
    <row r="299" spans="1:85" ht="12.75">
      <c r="A299" s="43">
        <v>639023</v>
      </c>
      <c r="B299" s="54" t="s">
        <v>280</v>
      </c>
      <c r="C299" s="41">
        <f t="shared" si="135"/>
        <v>0</v>
      </c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79"/>
      <c r="AF299" s="79"/>
      <c r="AG299" s="79"/>
      <c r="AH299" s="79"/>
      <c r="AI299" s="79"/>
      <c r="AJ299" s="79"/>
      <c r="AK299" s="79"/>
      <c r="AL299" s="79"/>
      <c r="AM299" s="79"/>
      <c r="AN299" s="79"/>
      <c r="AO299" s="79"/>
      <c r="AP299" s="79"/>
      <c r="AQ299" s="79"/>
      <c r="AR299" s="79"/>
      <c r="AS299" s="79"/>
      <c r="AT299" s="79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84"/>
      <c r="BT299" s="79"/>
      <c r="BU299" s="79"/>
      <c r="BV299" s="79"/>
      <c r="BW299" s="79"/>
      <c r="BX299" s="81"/>
      <c r="BY299" s="81"/>
      <c r="BZ299" s="81"/>
      <c r="CA299" s="81"/>
      <c r="CB299" s="81"/>
      <c r="CC299" s="81"/>
      <c r="CD299" s="81"/>
      <c r="CE299" s="81"/>
      <c r="CF299" s="56"/>
      <c r="CG299" s="27"/>
    </row>
    <row r="300" spans="1:85" ht="12.75">
      <c r="A300" s="43">
        <v>639024</v>
      </c>
      <c r="B300" s="54" t="s">
        <v>281</v>
      </c>
      <c r="C300" s="41">
        <f t="shared" si="135"/>
        <v>0</v>
      </c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79"/>
      <c r="AF300" s="79"/>
      <c r="AG300" s="79"/>
      <c r="AH300" s="79"/>
      <c r="AI300" s="79"/>
      <c r="AJ300" s="79"/>
      <c r="AK300" s="79"/>
      <c r="AL300" s="79"/>
      <c r="AM300" s="79"/>
      <c r="AN300" s="79"/>
      <c r="AO300" s="79"/>
      <c r="AP300" s="79"/>
      <c r="AQ300" s="79"/>
      <c r="AR300" s="79"/>
      <c r="AS300" s="79"/>
      <c r="AT300" s="79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84"/>
      <c r="BT300" s="79"/>
      <c r="BU300" s="79"/>
      <c r="BV300" s="79"/>
      <c r="BW300" s="79"/>
      <c r="BX300" s="81"/>
      <c r="BY300" s="81"/>
      <c r="BZ300" s="81"/>
      <c r="CA300" s="81"/>
      <c r="CB300" s="81"/>
      <c r="CC300" s="81"/>
      <c r="CD300" s="81"/>
      <c r="CE300" s="81"/>
      <c r="CF300" s="56"/>
      <c r="CG300" s="27"/>
    </row>
    <row r="301" spans="1:85" ht="12.75">
      <c r="A301" s="43">
        <v>639025</v>
      </c>
      <c r="B301" s="54" t="s">
        <v>282</v>
      </c>
      <c r="C301" s="41">
        <f t="shared" si="135"/>
        <v>0</v>
      </c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79"/>
      <c r="AF301" s="79"/>
      <c r="AG301" s="79"/>
      <c r="AH301" s="79"/>
      <c r="AI301" s="79"/>
      <c r="AJ301" s="79"/>
      <c r="AK301" s="79"/>
      <c r="AL301" s="79"/>
      <c r="AM301" s="79"/>
      <c r="AN301" s="79"/>
      <c r="AO301" s="79"/>
      <c r="AP301" s="79"/>
      <c r="AQ301" s="79"/>
      <c r="AR301" s="79"/>
      <c r="AS301" s="79"/>
      <c r="AT301" s="79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84"/>
      <c r="BT301" s="79"/>
      <c r="BU301" s="79"/>
      <c r="BV301" s="79"/>
      <c r="BW301" s="79"/>
      <c r="BX301" s="81"/>
      <c r="BY301" s="81"/>
      <c r="BZ301" s="81"/>
      <c r="CA301" s="81"/>
      <c r="CB301" s="81"/>
      <c r="CC301" s="81"/>
      <c r="CD301" s="81"/>
      <c r="CE301" s="81"/>
      <c r="CF301" s="56"/>
      <c r="CG301" s="27"/>
    </row>
    <row r="302" spans="1:85" ht="12.75">
      <c r="A302" s="43">
        <v>639026</v>
      </c>
      <c r="B302" s="54" t="s">
        <v>283</v>
      </c>
      <c r="C302" s="41">
        <f t="shared" si="135"/>
        <v>0</v>
      </c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79"/>
      <c r="AF302" s="79"/>
      <c r="AG302" s="79"/>
      <c r="AH302" s="79"/>
      <c r="AI302" s="79"/>
      <c r="AJ302" s="79"/>
      <c r="AK302" s="79"/>
      <c r="AL302" s="79"/>
      <c r="AM302" s="79"/>
      <c r="AN302" s="79"/>
      <c r="AO302" s="79"/>
      <c r="AP302" s="79"/>
      <c r="AQ302" s="79"/>
      <c r="AR302" s="79"/>
      <c r="AS302" s="79"/>
      <c r="AT302" s="79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84"/>
      <c r="BT302" s="79"/>
      <c r="BU302" s="79"/>
      <c r="BV302" s="79"/>
      <c r="BW302" s="79"/>
      <c r="BX302" s="81"/>
      <c r="BY302" s="81"/>
      <c r="BZ302" s="81"/>
      <c r="CA302" s="81"/>
      <c r="CB302" s="81"/>
      <c r="CC302" s="81"/>
      <c r="CD302" s="81"/>
      <c r="CE302" s="81"/>
      <c r="CF302" s="56"/>
      <c r="CG302" s="27"/>
    </row>
    <row r="303" spans="1:85" ht="12.75">
      <c r="A303" s="43">
        <v>639027</v>
      </c>
      <c r="B303" s="54" t="s">
        <v>288</v>
      </c>
      <c r="C303" s="41">
        <f t="shared" si="135"/>
        <v>0</v>
      </c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79"/>
      <c r="AL303" s="79"/>
      <c r="AM303" s="79"/>
      <c r="AN303" s="79"/>
      <c r="AO303" s="79"/>
      <c r="AP303" s="79"/>
      <c r="AQ303" s="79"/>
      <c r="AR303" s="79"/>
      <c r="AS303" s="79"/>
      <c r="AT303" s="79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84"/>
      <c r="BT303" s="79"/>
      <c r="BU303" s="79"/>
      <c r="BV303" s="79"/>
      <c r="BW303" s="79"/>
      <c r="BX303" s="81"/>
      <c r="BY303" s="81"/>
      <c r="BZ303" s="81"/>
      <c r="CA303" s="81"/>
      <c r="CB303" s="81"/>
      <c r="CC303" s="81"/>
      <c r="CD303" s="81"/>
      <c r="CE303" s="81"/>
      <c r="CF303" s="56"/>
      <c r="CG303" s="27"/>
    </row>
    <row r="304" spans="1:85" ht="12.75">
      <c r="A304" s="43">
        <v>639029</v>
      </c>
      <c r="B304" s="54" t="s">
        <v>286</v>
      </c>
      <c r="C304" s="41">
        <f t="shared" si="135"/>
        <v>0</v>
      </c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  <c r="AJ304" s="79"/>
      <c r="AK304" s="79"/>
      <c r="AL304" s="79"/>
      <c r="AM304" s="79"/>
      <c r="AN304" s="79"/>
      <c r="AO304" s="79"/>
      <c r="AP304" s="79"/>
      <c r="AQ304" s="79"/>
      <c r="AR304" s="79"/>
      <c r="AS304" s="79"/>
      <c r="AT304" s="79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84"/>
      <c r="BT304" s="79"/>
      <c r="BU304" s="79"/>
      <c r="BV304" s="79"/>
      <c r="BW304" s="79"/>
      <c r="BX304" s="81"/>
      <c r="BY304" s="81"/>
      <c r="BZ304" s="81"/>
      <c r="CA304" s="81"/>
      <c r="CB304" s="81"/>
      <c r="CC304" s="81"/>
      <c r="CD304" s="81"/>
      <c r="CE304" s="81"/>
      <c r="CF304" s="56"/>
      <c r="CG304" s="27"/>
    </row>
    <row r="305" spans="1:85" ht="12.75">
      <c r="A305" s="39">
        <v>63903</v>
      </c>
      <c r="B305" s="40" t="s">
        <v>289</v>
      </c>
      <c r="C305" s="41">
        <f>C306+C307+C308+C309+C310+C311+C312+C313</f>
        <v>0</v>
      </c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84"/>
      <c r="BT305" s="72"/>
      <c r="BU305" s="72"/>
      <c r="BV305" s="72"/>
      <c r="BW305" s="72"/>
      <c r="BX305" s="53">
        <f aca="true" t="shared" si="136" ref="BX305:CF305">BX306+BX307+BX308+BX309+BX310+BX311+BX312+BX313</f>
        <v>0</v>
      </c>
      <c r="BY305" s="53">
        <f t="shared" si="136"/>
        <v>0</v>
      </c>
      <c r="BZ305" s="53">
        <f t="shared" si="136"/>
        <v>0</v>
      </c>
      <c r="CA305" s="53">
        <f t="shared" si="136"/>
        <v>0</v>
      </c>
      <c r="CB305" s="53">
        <f t="shared" si="136"/>
        <v>0</v>
      </c>
      <c r="CC305" s="53">
        <f t="shared" si="136"/>
        <v>0</v>
      </c>
      <c r="CD305" s="53">
        <f t="shared" si="136"/>
        <v>0</v>
      </c>
      <c r="CE305" s="53">
        <f t="shared" si="136"/>
        <v>0</v>
      </c>
      <c r="CF305" s="52">
        <f t="shared" si="136"/>
        <v>0</v>
      </c>
      <c r="CG305" s="27"/>
    </row>
    <row r="306" spans="1:85" ht="12.75">
      <c r="A306" s="43">
        <v>639031</v>
      </c>
      <c r="B306" s="54" t="s">
        <v>290</v>
      </c>
      <c r="C306" s="41">
        <f aca="true" t="shared" si="137" ref="C306:C314">SUM(BY306:CF306)+BX306</f>
        <v>0</v>
      </c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79"/>
      <c r="AF306" s="79"/>
      <c r="AG306" s="79"/>
      <c r="AH306" s="79"/>
      <c r="AI306" s="79"/>
      <c r="AJ306" s="79"/>
      <c r="AK306" s="79"/>
      <c r="AL306" s="79"/>
      <c r="AM306" s="79"/>
      <c r="AN306" s="79"/>
      <c r="AO306" s="79"/>
      <c r="AP306" s="79"/>
      <c r="AQ306" s="79"/>
      <c r="AR306" s="79"/>
      <c r="AS306" s="79"/>
      <c r="AT306" s="79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84"/>
      <c r="BT306" s="79"/>
      <c r="BU306" s="79"/>
      <c r="BV306" s="79"/>
      <c r="BW306" s="79"/>
      <c r="BX306" s="81"/>
      <c r="BY306" s="81"/>
      <c r="BZ306" s="81"/>
      <c r="CA306" s="81"/>
      <c r="CB306" s="81"/>
      <c r="CC306" s="81"/>
      <c r="CD306" s="81"/>
      <c r="CE306" s="81"/>
      <c r="CF306" s="56"/>
      <c r="CG306" s="27"/>
    </row>
    <row r="307" spans="1:85" ht="12.75">
      <c r="A307" s="43">
        <v>639032</v>
      </c>
      <c r="B307" s="54" t="s">
        <v>279</v>
      </c>
      <c r="C307" s="41">
        <f t="shared" si="137"/>
        <v>0</v>
      </c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79"/>
      <c r="AF307" s="79"/>
      <c r="AG307" s="79"/>
      <c r="AH307" s="79"/>
      <c r="AI307" s="79"/>
      <c r="AJ307" s="79"/>
      <c r="AK307" s="79"/>
      <c r="AL307" s="79"/>
      <c r="AM307" s="79"/>
      <c r="AN307" s="79"/>
      <c r="AO307" s="79"/>
      <c r="AP307" s="79"/>
      <c r="AQ307" s="79"/>
      <c r="AR307" s="79"/>
      <c r="AS307" s="79"/>
      <c r="AT307" s="79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84"/>
      <c r="BT307" s="79"/>
      <c r="BU307" s="79"/>
      <c r="BV307" s="79"/>
      <c r="BW307" s="79"/>
      <c r="BX307" s="81"/>
      <c r="BY307" s="81"/>
      <c r="BZ307" s="81"/>
      <c r="CA307" s="81"/>
      <c r="CB307" s="81"/>
      <c r="CC307" s="81"/>
      <c r="CD307" s="81"/>
      <c r="CE307" s="81"/>
      <c r="CF307" s="56"/>
      <c r="CG307" s="27"/>
    </row>
    <row r="308" spans="1:85" ht="12.75">
      <c r="A308" s="43">
        <v>639033</v>
      </c>
      <c r="B308" s="54" t="s">
        <v>280</v>
      </c>
      <c r="C308" s="41">
        <f t="shared" si="137"/>
        <v>0</v>
      </c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79"/>
      <c r="AF308" s="79"/>
      <c r="AG308" s="79"/>
      <c r="AH308" s="79"/>
      <c r="AI308" s="79"/>
      <c r="AJ308" s="79"/>
      <c r="AK308" s="79"/>
      <c r="AL308" s="79"/>
      <c r="AM308" s="79"/>
      <c r="AN308" s="79"/>
      <c r="AO308" s="79"/>
      <c r="AP308" s="79"/>
      <c r="AQ308" s="79"/>
      <c r="AR308" s="79"/>
      <c r="AS308" s="79"/>
      <c r="AT308" s="79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84"/>
      <c r="BT308" s="79"/>
      <c r="BU308" s="79"/>
      <c r="BV308" s="79"/>
      <c r="BW308" s="79"/>
      <c r="BX308" s="81"/>
      <c r="BY308" s="81"/>
      <c r="BZ308" s="81"/>
      <c r="CA308" s="81"/>
      <c r="CB308" s="81"/>
      <c r="CC308" s="81"/>
      <c r="CD308" s="81"/>
      <c r="CE308" s="81"/>
      <c r="CF308" s="56"/>
      <c r="CG308" s="27"/>
    </row>
    <row r="309" spans="1:85" ht="12.75">
      <c r="A309" s="43">
        <v>639034</v>
      </c>
      <c r="B309" s="54" t="s">
        <v>281</v>
      </c>
      <c r="C309" s="41">
        <f t="shared" si="137"/>
        <v>0</v>
      </c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84"/>
      <c r="BT309" s="79"/>
      <c r="BU309" s="79"/>
      <c r="BV309" s="79"/>
      <c r="BW309" s="79"/>
      <c r="BX309" s="81"/>
      <c r="BY309" s="81"/>
      <c r="BZ309" s="81"/>
      <c r="CA309" s="81"/>
      <c r="CB309" s="81"/>
      <c r="CC309" s="81"/>
      <c r="CD309" s="81"/>
      <c r="CE309" s="81"/>
      <c r="CF309" s="56"/>
      <c r="CG309" s="27"/>
    </row>
    <row r="310" spans="1:85" ht="12.75">
      <c r="A310" s="43">
        <v>639035</v>
      </c>
      <c r="B310" s="54" t="s">
        <v>282</v>
      </c>
      <c r="C310" s="41">
        <f t="shared" si="137"/>
        <v>0</v>
      </c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79"/>
      <c r="AI310" s="79"/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84"/>
      <c r="BT310" s="79"/>
      <c r="BU310" s="79"/>
      <c r="BV310" s="79"/>
      <c r="BW310" s="79"/>
      <c r="BX310" s="81"/>
      <c r="BY310" s="81"/>
      <c r="BZ310" s="81"/>
      <c r="CA310" s="81"/>
      <c r="CB310" s="81"/>
      <c r="CC310" s="81"/>
      <c r="CD310" s="81"/>
      <c r="CE310" s="81"/>
      <c r="CF310" s="56"/>
      <c r="CG310" s="27"/>
    </row>
    <row r="311" spans="1:85" ht="12.75">
      <c r="A311" s="43">
        <v>639036</v>
      </c>
      <c r="B311" s="54" t="s">
        <v>283</v>
      </c>
      <c r="C311" s="41">
        <f t="shared" si="137"/>
        <v>0</v>
      </c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79"/>
      <c r="AF311" s="79"/>
      <c r="AG311" s="79"/>
      <c r="AH311" s="79"/>
      <c r="AI311" s="79"/>
      <c r="AJ311" s="79"/>
      <c r="AK311" s="79"/>
      <c r="AL311" s="79"/>
      <c r="AM311" s="79"/>
      <c r="AN311" s="79"/>
      <c r="AO311" s="79"/>
      <c r="AP311" s="79"/>
      <c r="AQ311" s="79"/>
      <c r="AR311" s="79"/>
      <c r="AS311" s="79"/>
      <c r="AT311" s="79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84"/>
      <c r="BT311" s="79"/>
      <c r="BU311" s="79"/>
      <c r="BV311" s="79"/>
      <c r="BW311" s="79"/>
      <c r="BX311" s="81"/>
      <c r="BY311" s="81"/>
      <c r="BZ311" s="81"/>
      <c r="CA311" s="81"/>
      <c r="CB311" s="81"/>
      <c r="CC311" s="81"/>
      <c r="CD311" s="81"/>
      <c r="CE311" s="81"/>
      <c r="CF311" s="56"/>
      <c r="CG311" s="27"/>
    </row>
    <row r="312" spans="1:85" ht="12.75">
      <c r="A312" s="43">
        <v>639037</v>
      </c>
      <c r="B312" s="54" t="s">
        <v>288</v>
      </c>
      <c r="C312" s="41">
        <f t="shared" si="137"/>
        <v>0</v>
      </c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79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84"/>
      <c r="BT312" s="79"/>
      <c r="BU312" s="79"/>
      <c r="BV312" s="79"/>
      <c r="BW312" s="79"/>
      <c r="BX312" s="81"/>
      <c r="BY312" s="81"/>
      <c r="BZ312" s="81"/>
      <c r="CA312" s="81"/>
      <c r="CB312" s="81"/>
      <c r="CC312" s="81"/>
      <c r="CD312" s="81"/>
      <c r="CE312" s="81"/>
      <c r="CF312" s="56"/>
      <c r="CG312" s="27"/>
    </row>
    <row r="313" spans="1:85" ht="12.75">
      <c r="A313" s="43">
        <v>639039</v>
      </c>
      <c r="B313" s="54" t="s">
        <v>286</v>
      </c>
      <c r="C313" s="41">
        <f t="shared" si="137"/>
        <v>0</v>
      </c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79"/>
      <c r="AF313" s="79"/>
      <c r="AG313" s="79"/>
      <c r="AH313" s="79"/>
      <c r="AI313" s="79"/>
      <c r="AJ313" s="79"/>
      <c r="AK313" s="79"/>
      <c r="AL313" s="79"/>
      <c r="AM313" s="79"/>
      <c r="AN313" s="79"/>
      <c r="AO313" s="79"/>
      <c r="AP313" s="79"/>
      <c r="AQ313" s="79"/>
      <c r="AR313" s="79"/>
      <c r="AS313" s="79"/>
      <c r="AT313" s="79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84"/>
      <c r="BT313" s="79"/>
      <c r="BU313" s="79"/>
      <c r="BV313" s="79"/>
      <c r="BW313" s="79"/>
      <c r="BX313" s="81"/>
      <c r="BY313" s="81"/>
      <c r="BZ313" s="81"/>
      <c r="CA313" s="81"/>
      <c r="CB313" s="81"/>
      <c r="CC313" s="81"/>
      <c r="CD313" s="81"/>
      <c r="CE313" s="81"/>
      <c r="CF313" s="56"/>
      <c r="CG313" s="27"/>
    </row>
    <row r="314" spans="1:85" ht="12.75">
      <c r="A314" s="39">
        <v>63904</v>
      </c>
      <c r="B314" s="40" t="s">
        <v>291</v>
      </c>
      <c r="C314" s="41">
        <f t="shared" si="137"/>
        <v>0</v>
      </c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84"/>
      <c r="BT314" s="72"/>
      <c r="BU314" s="72"/>
      <c r="BV314" s="72"/>
      <c r="BW314" s="72"/>
      <c r="BX314" s="77"/>
      <c r="BY314" s="77"/>
      <c r="BZ314" s="77"/>
      <c r="CA314" s="77"/>
      <c r="CB314" s="77"/>
      <c r="CC314" s="77"/>
      <c r="CD314" s="77"/>
      <c r="CE314" s="77"/>
      <c r="CF314" s="48"/>
      <c r="CG314" s="27"/>
    </row>
    <row r="315" spans="1:85" ht="12.75">
      <c r="A315" s="39">
        <v>63905</v>
      </c>
      <c r="B315" s="40" t="s">
        <v>292</v>
      </c>
      <c r="C315" s="41">
        <f>C316+C317</f>
        <v>0</v>
      </c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84"/>
      <c r="BT315" s="72"/>
      <c r="BU315" s="72"/>
      <c r="BV315" s="72"/>
      <c r="BW315" s="72"/>
      <c r="BX315" s="53">
        <f aca="true" t="shared" si="138" ref="BX315:CF315">BX316+BX317</f>
        <v>0</v>
      </c>
      <c r="BY315" s="53">
        <f t="shared" si="138"/>
        <v>0</v>
      </c>
      <c r="BZ315" s="53">
        <f t="shared" si="138"/>
        <v>0</v>
      </c>
      <c r="CA315" s="53">
        <f t="shared" si="138"/>
        <v>0</v>
      </c>
      <c r="CB315" s="53">
        <f t="shared" si="138"/>
        <v>0</v>
      </c>
      <c r="CC315" s="53">
        <f t="shared" si="138"/>
        <v>0</v>
      </c>
      <c r="CD315" s="53">
        <f t="shared" si="138"/>
        <v>0</v>
      </c>
      <c r="CE315" s="53">
        <f t="shared" si="138"/>
        <v>0</v>
      </c>
      <c r="CF315" s="52">
        <f t="shared" si="138"/>
        <v>0</v>
      </c>
      <c r="CG315" s="27"/>
    </row>
    <row r="316" spans="1:85" ht="12.75">
      <c r="A316" s="43">
        <v>639051</v>
      </c>
      <c r="B316" s="54" t="s">
        <v>293</v>
      </c>
      <c r="C316" s="41">
        <f>SUM(BY316:CF316)+BX316</f>
        <v>0</v>
      </c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79"/>
      <c r="AF316" s="79"/>
      <c r="AG316" s="79"/>
      <c r="AH316" s="79"/>
      <c r="AI316" s="79"/>
      <c r="AJ316" s="79"/>
      <c r="AK316" s="79"/>
      <c r="AL316" s="79"/>
      <c r="AM316" s="79"/>
      <c r="AN316" s="79"/>
      <c r="AO316" s="79"/>
      <c r="AP316" s="79"/>
      <c r="AQ316" s="79"/>
      <c r="AR316" s="79"/>
      <c r="AS316" s="79"/>
      <c r="AT316" s="79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84"/>
      <c r="BT316" s="79"/>
      <c r="BU316" s="79"/>
      <c r="BV316" s="79"/>
      <c r="BW316" s="79"/>
      <c r="BX316" s="81"/>
      <c r="BY316" s="81"/>
      <c r="BZ316" s="81"/>
      <c r="CA316" s="81"/>
      <c r="CB316" s="81"/>
      <c r="CC316" s="81"/>
      <c r="CD316" s="81"/>
      <c r="CE316" s="81"/>
      <c r="CF316" s="56"/>
      <c r="CG316" s="27"/>
    </row>
    <row r="317" spans="1:85" ht="12.75">
      <c r="A317" s="43">
        <v>639052</v>
      </c>
      <c r="B317" s="54" t="s">
        <v>294</v>
      </c>
      <c r="C317" s="41">
        <f>SUM(BY317:CF317)+BX317</f>
        <v>0</v>
      </c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79"/>
      <c r="AF317" s="79"/>
      <c r="AG317" s="79"/>
      <c r="AH317" s="79"/>
      <c r="AI317" s="79"/>
      <c r="AJ317" s="79"/>
      <c r="AK317" s="79"/>
      <c r="AL317" s="79"/>
      <c r="AM317" s="79"/>
      <c r="AN317" s="79"/>
      <c r="AO317" s="79"/>
      <c r="AP317" s="79"/>
      <c r="AQ317" s="79"/>
      <c r="AR317" s="79"/>
      <c r="AS317" s="79"/>
      <c r="AT317" s="79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84"/>
      <c r="BT317" s="79"/>
      <c r="BU317" s="79"/>
      <c r="BV317" s="79"/>
      <c r="BW317" s="79"/>
      <c r="BX317" s="81"/>
      <c r="BY317" s="81"/>
      <c r="BZ317" s="81"/>
      <c r="CA317" s="81"/>
      <c r="CB317" s="81"/>
      <c r="CC317" s="81"/>
      <c r="CD317" s="81"/>
      <c r="CE317" s="81"/>
      <c r="CF317" s="56"/>
      <c r="CG317" s="27"/>
    </row>
    <row r="318" spans="1:85" ht="12.75">
      <c r="A318" s="39">
        <v>63906</v>
      </c>
      <c r="B318" s="40" t="s">
        <v>295</v>
      </c>
      <c r="C318" s="41">
        <f>C319+C320</f>
        <v>0</v>
      </c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84"/>
      <c r="BT318" s="72"/>
      <c r="BU318" s="72"/>
      <c r="BV318" s="72"/>
      <c r="BW318" s="72"/>
      <c r="BX318" s="53">
        <f aca="true" t="shared" si="139" ref="BX318:CF318">BX319+BX320</f>
        <v>0</v>
      </c>
      <c r="BY318" s="53">
        <f t="shared" si="139"/>
        <v>0</v>
      </c>
      <c r="BZ318" s="53">
        <f t="shared" si="139"/>
        <v>0</v>
      </c>
      <c r="CA318" s="53">
        <f t="shared" si="139"/>
        <v>0</v>
      </c>
      <c r="CB318" s="53">
        <f t="shared" si="139"/>
        <v>0</v>
      </c>
      <c r="CC318" s="53">
        <f t="shared" si="139"/>
        <v>0</v>
      </c>
      <c r="CD318" s="53">
        <f t="shared" si="139"/>
        <v>0</v>
      </c>
      <c r="CE318" s="53">
        <f t="shared" si="139"/>
        <v>0</v>
      </c>
      <c r="CF318" s="52">
        <f t="shared" si="139"/>
        <v>0</v>
      </c>
      <c r="CG318" s="27"/>
    </row>
    <row r="319" spans="1:85" ht="12.75">
      <c r="A319" s="43">
        <v>639061</v>
      </c>
      <c r="B319" s="54" t="s">
        <v>293</v>
      </c>
      <c r="C319" s="41">
        <f>SUM(BY319:CF319)+BX319</f>
        <v>0</v>
      </c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79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84"/>
      <c r="BT319" s="79"/>
      <c r="BU319" s="79"/>
      <c r="BV319" s="79"/>
      <c r="BW319" s="79"/>
      <c r="BX319" s="81"/>
      <c r="BY319" s="81"/>
      <c r="BZ319" s="81"/>
      <c r="CA319" s="81"/>
      <c r="CB319" s="81"/>
      <c r="CC319" s="81"/>
      <c r="CD319" s="81"/>
      <c r="CE319" s="81"/>
      <c r="CF319" s="56"/>
      <c r="CG319" s="27"/>
    </row>
    <row r="320" spans="1:85" ht="12.75">
      <c r="A320" s="43">
        <v>639062</v>
      </c>
      <c r="B320" s="54" t="s">
        <v>294</v>
      </c>
      <c r="C320" s="41">
        <f>SUM(BY320:CF320)+BX320</f>
        <v>0</v>
      </c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79"/>
      <c r="AF320" s="79"/>
      <c r="AG320" s="79"/>
      <c r="AH320" s="79"/>
      <c r="AI320" s="79"/>
      <c r="AJ320" s="79"/>
      <c r="AK320" s="79"/>
      <c r="AL320" s="79"/>
      <c r="AM320" s="79"/>
      <c r="AN320" s="79"/>
      <c r="AO320" s="79"/>
      <c r="AP320" s="79"/>
      <c r="AQ320" s="79"/>
      <c r="AR320" s="79"/>
      <c r="AS320" s="79"/>
      <c r="AT320" s="79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84"/>
      <c r="BT320" s="79"/>
      <c r="BU320" s="79"/>
      <c r="BV320" s="79"/>
      <c r="BW320" s="79"/>
      <c r="BX320" s="81"/>
      <c r="BY320" s="81"/>
      <c r="BZ320" s="81"/>
      <c r="CA320" s="81"/>
      <c r="CB320" s="81"/>
      <c r="CC320" s="81"/>
      <c r="CD320" s="81"/>
      <c r="CE320" s="81"/>
      <c r="CF320" s="56"/>
      <c r="CG320" s="27"/>
    </row>
    <row r="321" spans="1:85" ht="12.75">
      <c r="A321" s="39">
        <v>63907</v>
      </c>
      <c r="B321" s="40" t="s">
        <v>296</v>
      </c>
      <c r="C321" s="41">
        <f>C322+C323+C324</f>
        <v>0</v>
      </c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84"/>
      <c r="BT321" s="72"/>
      <c r="BU321" s="72"/>
      <c r="BV321" s="72"/>
      <c r="BW321" s="72"/>
      <c r="BX321" s="53">
        <f aca="true" t="shared" si="140" ref="BX321:CF321">BX322+BX323+BX324</f>
        <v>0</v>
      </c>
      <c r="BY321" s="53">
        <f t="shared" si="140"/>
        <v>0</v>
      </c>
      <c r="BZ321" s="53">
        <f t="shared" si="140"/>
        <v>0</v>
      </c>
      <c r="CA321" s="53">
        <f t="shared" si="140"/>
        <v>0</v>
      </c>
      <c r="CB321" s="53">
        <f t="shared" si="140"/>
        <v>0</v>
      </c>
      <c r="CC321" s="53">
        <f t="shared" si="140"/>
        <v>0</v>
      </c>
      <c r="CD321" s="53">
        <f t="shared" si="140"/>
        <v>0</v>
      </c>
      <c r="CE321" s="53">
        <f t="shared" si="140"/>
        <v>0</v>
      </c>
      <c r="CF321" s="52">
        <f t="shared" si="140"/>
        <v>0</v>
      </c>
      <c r="CG321" s="27"/>
    </row>
    <row r="322" spans="1:85" ht="12.75">
      <c r="A322" s="43">
        <v>639071</v>
      </c>
      <c r="B322" s="54" t="s">
        <v>297</v>
      </c>
      <c r="C322" s="41">
        <f>SUM(BY322:CF322)+BX322</f>
        <v>0</v>
      </c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79"/>
      <c r="AF322" s="79"/>
      <c r="AG322" s="79"/>
      <c r="AH322" s="79"/>
      <c r="AI322" s="79"/>
      <c r="AJ322" s="79"/>
      <c r="AK322" s="79"/>
      <c r="AL322" s="79"/>
      <c r="AM322" s="79"/>
      <c r="AN322" s="79"/>
      <c r="AO322" s="79"/>
      <c r="AP322" s="79"/>
      <c r="AQ322" s="79"/>
      <c r="AR322" s="79"/>
      <c r="AS322" s="79"/>
      <c r="AT322" s="79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84"/>
      <c r="BT322" s="79"/>
      <c r="BU322" s="79"/>
      <c r="BV322" s="79"/>
      <c r="BW322" s="79"/>
      <c r="BX322" s="81"/>
      <c r="BY322" s="81"/>
      <c r="BZ322" s="81"/>
      <c r="CA322" s="81"/>
      <c r="CB322" s="81"/>
      <c r="CC322" s="81"/>
      <c r="CD322" s="81"/>
      <c r="CE322" s="81"/>
      <c r="CF322" s="56"/>
      <c r="CG322" s="27"/>
    </row>
    <row r="323" spans="1:85" ht="12.75">
      <c r="A323" s="43">
        <v>639072</v>
      </c>
      <c r="B323" s="54" t="s">
        <v>298</v>
      </c>
      <c r="C323" s="41">
        <f>SUM(BY323:CF323)+BX323</f>
        <v>0</v>
      </c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84"/>
      <c r="BT323" s="79"/>
      <c r="BU323" s="79"/>
      <c r="BV323" s="79"/>
      <c r="BW323" s="79"/>
      <c r="BX323" s="81"/>
      <c r="BY323" s="81"/>
      <c r="BZ323" s="81"/>
      <c r="CA323" s="81"/>
      <c r="CB323" s="81"/>
      <c r="CC323" s="81"/>
      <c r="CD323" s="81"/>
      <c r="CE323" s="81"/>
      <c r="CF323" s="56"/>
      <c r="CG323" s="27"/>
    </row>
    <row r="324" spans="1:85" ht="12.75">
      <c r="A324" s="43">
        <v>639073</v>
      </c>
      <c r="B324" s="54" t="s">
        <v>299</v>
      </c>
      <c r="C324" s="41">
        <f>SUM(BY324:CF324)+BX324</f>
        <v>0</v>
      </c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84"/>
      <c r="BT324" s="79"/>
      <c r="BU324" s="79"/>
      <c r="BV324" s="79"/>
      <c r="BW324" s="79"/>
      <c r="BX324" s="81"/>
      <c r="BY324" s="81"/>
      <c r="BZ324" s="81"/>
      <c r="CA324" s="81"/>
      <c r="CB324" s="81"/>
      <c r="CC324" s="81"/>
      <c r="CD324" s="81"/>
      <c r="CE324" s="81"/>
      <c r="CF324" s="56"/>
      <c r="CG324" s="27"/>
    </row>
    <row r="325" spans="1:85" ht="12.75">
      <c r="A325" s="39">
        <v>63908</v>
      </c>
      <c r="B325" s="40" t="s">
        <v>300</v>
      </c>
      <c r="C325" s="41">
        <f>SUM(BY325:CF325)+BX325</f>
        <v>0</v>
      </c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84"/>
      <c r="BT325" s="72"/>
      <c r="BU325" s="72"/>
      <c r="BV325" s="72"/>
      <c r="BW325" s="72"/>
      <c r="BX325" s="77"/>
      <c r="BY325" s="77"/>
      <c r="BZ325" s="77"/>
      <c r="CA325" s="77"/>
      <c r="CB325" s="77"/>
      <c r="CC325" s="77"/>
      <c r="CD325" s="77"/>
      <c r="CE325" s="77"/>
      <c r="CF325" s="48"/>
      <c r="CG325" s="27"/>
    </row>
    <row r="326" spans="1:85" ht="12.75">
      <c r="A326" s="39">
        <v>63999</v>
      </c>
      <c r="B326" s="40" t="s">
        <v>301</v>
      </c>
      <c r="C326" s="41">
        <f>C327+C328+C329</f>
        <v>0</v>
      </c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84"/>
      <c r="BT326" s="72"/>
      <c r="BU326" s="72"/>
      <c r="BV326" s="72"/>
      <c r="BW326" s="72"/>
      <c r="BX326" s="53">
        <f aca="true" t="shared" si="141" ref="BX326:CF326">BX327+BX328+BX329</f>
        <v>0</v>
      </c>
      <c r="BY326" s="53">
        <f t="shared" si="141"/>
        <v>0</v>
      </c>
      <c r="BZ326" s="53">
        <f t="shared" si="141"/>
        <v>0</v>
      </c>
      <c r="CA326" s="53">
        <f t="shared" si="141"/>
        <v>0</v>
      </c>
      <c r="CB326" s="53">
        <f t="shared" si="141"/>
        <v>0</v>
      </c>
      <c r="CC326" s="53">
        <f t="shared" si="141"/>
        <v>0</v>
      </c>
      <c r="CD326" s="53">
        <f t="shared" si="141"/>
        <v>0</v>
      </c>
      <c r="CE326" s="53">
        <f t="shared" si="141"/>
        <v>0</v>
      </c>
      <c r="CF326" s="52">
        <f t="shared" si="141"/>
        <v>0</v>
      </c>
      <c r="CG326" s="27"/>
    </row>
    <row r="327" spans="1:85" ht="12.75">
      <c r="A327" s="43">
        <v>639991</v>
      </c>
      <c r="B327" s="54" t="s">
        <v>302</v>
      </c>
      <c r="C327" s="41">
        <f>SUM(BY327:CF327)+BX327</f>
        <v>0</v>
      </c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79"/>
      <c r="AF327" s="79"/>
      <c r="AG327" s="79"/>
      <c r="AH327" s="79"/>
      <c r="AI327" s="79"/>
      <c r="AJ327" s="79"/>
      <c r="AK327" s="79"/>
      <c r="AL327" s="79"/>
      <c r="AM327" s="79"/>
      <c r="AN327" s="79"/>
      <c r="AO327" s="79"/>
      <c r="AP327" s="79"/>
      <c r="AQ327" s="79"/>
      <c r="AR327" s="79"/>
      <c r="AS327" s="79"/>
      <c r="AT327" s="79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84"/>
      <c r="BT327" s="79"/>
      <c r="BU327" s="79"/>
      <c r="BV327" s="79"/>
      <c r="BW327" s="79"/>
      <c r="BX327" s="81"/>
      <c r="BY327" s="81"/>
      <c r="BZ327" s="81"/>
      <c r="CA327" s="81"/>
      <c r="CB327" s="81"/>
      <c r="CC327" s="81"/>
      <c r="CD327" s="81"/>
      <c r="CE327" s="81"/>
      <c r="CF327" s="56"/>
      <c r="CG327" s="27"/>
    </row>
    <row r="328" spans="1:85" ht="12.75">
      <c r="A328" s="43">
        <v>639992</v>
      </c>
      <c r="B328" s="54" t="s">
        <v>303</v>
      </c>
      <c r="C328" s="41">
        <f>SUM(BY328:CF328)+BX328</f>
        <v>0</v>
      </c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84"/>
      <c r="BT328" s="79"/>
      <c r="BU328" s="79"/>
      <c r="BV328" s="79"/>
      <c r="BW328" s="79"/>
      <c r="BX328" s="81"/>
      <c r="BY328" s="81"/>
      <c r="BZ328" s="81"/>
      <c r="CA328" s="81"/>
      <c r="CB328" s="81"/>
      <c r="CC328" s="81"/>
      <c r="CD328" s="81"/>
      <c r="CE328" s="81"/>
      <c r="CF328" s="56"/>
      <c r="CG328" s="27"/>
    </row>
    <row r="329" spans="1:85" ht="12.75">
      <c r="A329" s="43">
        <v>639993</v>
      </c>
      <c r="B329" s="54" t="s">
        <v>304</v>
      </c>
      <c r="C329" s="41">
        <f>SUM(BY329:CF329)+BX329</f>
        <v>0</v>
      </c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84"/>
      <c r="BT329" s="79"/>
      <c r="BU329" s="79"/>
      <c r="BV329" s="79"/>
      <c r="BW329" s="79"/>
      <c r="BX329" s="81"/>
      <c r="BY329" s="81"/>
      <c r="BZ329" s="81"/>
      <c r="CA329" s="81"/>
      <c r="CB329" s="81"/>
      <c r="CC329" s="81"/>
      <c r="CD329" s="81"/>
      <c r="CE329" s="81"/>
      <c r="CF329" s="56"/>
      <c r="CG329" s="27"/>
    </row>
    <row r="330" spans="1:3" ht="12.75">
      <c r="A330" s="28">
        <v>64</v>
      </c>
      <c r="B330" s="29" t="s">
        <v>305</v>
      </c>
      <c r="C330" s="70">
        <f>C331+C332+C333+C334+C335+C336+C337</f>
        <v>68069.7</v>
      </c>
    </row>
    <row r="331" spans="1:3" ht="12.75">
      <c r="A331" s="33">
        <v>640</v>
      </c>
      <c r="B331" s="34" t="s">
        <v>306</v>
      </c>
      <c r="C331" s="88">
        <v>15519.7</v>
      </c>
    </row>
    <row r="332" spans="1:3" ht="12.75">
      <c r="A332" s="33">
        <v>641</v>
      </c>
      <c r="B332" s="34" t="s">
        <v>307</v>
      </c>
      <c r="C332" s="88"/>
    </row>
    <row r="333" spans="1:3" ht="12.75">
      <c r="A333" s="33">
        <v>642</v>
      </c>
      <c r="B333" s="34" t="s">
        <v>308</v>
      </c>
      <c r="C333" s="88"/>
    </row>
    <row r="334" spans="1:3" ht="12.75">
      <c r="A334" s="33">
        <v>643</v>
      </c>
      <c r="B334" s="34" t="s">
        <v>309</v>
      </c>
      <c r="C334" s="88"/>
    </row>
    <row r="335" spans="1:3" ht="12.75">
      <c r="A335" s="33">
        <v>644</v>
      </c>
      <c r="B335" s="34" t="s">
        <v>310</v>
      </c>
      <c r="C335" s="88"/>
    </row>
    <row r="336" spans="1:3" ht="12.75">
      <c r="A336" s="33">
        <v>645</v>
      </c>
      <c r="B336" s="34" t="s">
        <v>311</v>
      </c>
      <c r="C336" s="88">
        <v>52550</v>
      </c>
    </row>
    <row r="337" spans="1:3" ht="12.75">
      <c r="A337" s="33">
        <v>649</v>
      </c>
      <c r="B337" s="34" t="s">
        <v>312</v>
      </c>
      <c r="C337" s="88"/>
    </row>
    <row r="338" spans="1:3" ht="12.75">
      <c r="A338" s="28">
        <v>65</v>
      </c>
      <c r="B338" s="29" t="s">
        <v>313</v>
      </c>
      <c r="C338" s="70">
        <f>C339+C340+C341+C348</f>
        <v>-215188.94</v>
      </c>
    </row>
    <row r="339" spans="1:3" ht="12.75">
      <c r="A339" s="33">
        <v>650</v>
      </c>
      <c r="B339" s="34" t="s">
        <v>314</v>
      </c>
      <c r="C339" s="88">
        <v>-775.98</v>
      </c>
    </row>
    <row r="340" spans="1:3" ht="12.75">
      <c r="A340" s="33">
        <v>651</v>
      </c>
      <c r="B340" s="34" t="s">
        <v>315</v>
      </c>
      <c r="C340" s="88"/>
    </row>
    <row r="341" spans="1:3" ht="12.75">
      <c r="A341" s="33">
        <v>652</v>
      </c>
      <c r="B341" s="34" t="s">
        <v>196</v>
      </c>
      <c r="C341" s="35">
        <f>C342+C343+C344+C345+C346+C347</f>
        <v>-147494.26</v>
      </c>
    </row>
    <row r="342" spans="1:3" ht="12.75">
      <c r="A342" s="39">
        <v>65201</v>
      </c>
      <c r="B342" s="40" t="s">
        <v>316</v>
      </c>
      <c r="C342" s="89"/>
    </row>
    <row r="343" spans="1:3" ht="12.75">
      <c r="A343" s="39">
        <v>65202</v>
      </c>
      <c r="B343" s="40" t="s">
        <v>267</v>
      </c>
      <c r="C343" s="89"/>
    </row>
    <row r="344" spans="1:3" ht="12.75">
      <c r="A344" s="39">
        <v>65203</v>
      </c>
      <c r="B344" s="40" t="s">
        <v>199</v>
      </c>
      <c r="C344" s="89">
        <v>-147494.26</v>
      </c>
    </row>
    <row r="345" spans="1:3" ht="12.75">
      <c r="A345" s="39">
        <v>65204</v>
      </c>
      <c r="B345" s="40" t="s">
        <v>200</v>
      </c>
      <c r="C345" s="89"/>
    </row>
    <row r="346" spans="1:3" ht="12.75">
      <c r="A346" s="39">
        <v>65205</v>
      </c>
      <c r="B346" s="40" t="s">
        <v>201</v>
      </c>
      <c r="C346" s="89"/>
    </row>
    <row r="347" spans="1:3" ht="12.75">
      <c r="A347" s="39">
        <v>65206</v>
      </c>
      <c r="B347" s="40" t="s">
        <v>317</v>
      </c>
      <c r="C347" s="89"/>
    </row>
    <row r="348" spans="1:3" ht="12.75">
      <c r="A348" s="39">
        <v>653</v>
      </c>
      <c r="B348" s="40" t="s">
        <v>205</v>
      </c>
      <c r="C348" s="89">
        <v>-66918.7</v>
      </c>
    </row>
    <row r="349" spans="1:3" ht="12.75">
      <c r="A349" s="28">
        <v>66</v>
      </c>
      <c r="B349" s="29" t="s">
        <v>318</v>
      </c>
      <c r="C349" s="70">
        <f>C350+C360+C369+C378+C379+C382+C385+C389+C390+C394</f>
        <v>12214727.109999998</v>
      </c>
    </row>
    <row r="350" spans="1:3" ht="12.75">
      <c r="A350" s="33">
        <v>660</v>
      </c>
      <c r="B350" s="34" t="s">
        <v>124</v>
      </c>
      <c r="C350" s="35">
        <f>C351+C352+C353+C354+C355+C356+C357+C358+C359</f>
        <v>10026112.12</v>
      </c>
    </row>
    <row r="351" spans="1:3" ht="12.75">
      <c r="A351" s="39">
        <v>66001</v>
      </c>
      <c r="B351" s="40" t="s">
        <v>216</v>
      </c>
      <c r="C351" s="89"/>
    </row>
    <row r="352" spans="1:3" ht="12.75">
      <c r="A352" s="39">
        <v>66002</v>
      </c>
      <c r="B352" s="40" t="s">
        <v>126</v>
      </c>
      <c r="C352" s="89"/>
    </row>
    <row r="353" spans="1:3" ht="12.75">
      <c r="A353" s="39">
        <v>66003</v>
      </c>
      <c r="B353" s="40" t="s">
        <v>127</v>
      </c>
      <c r="C353" s="89">
        <v>9518900.62</v>
      </c>
    </row>
    <row r="354" spans="1:3" ht="12.75">
      <c r="A354" s="39">
        <v>66004</v>
      </c>
      <c r="B354" s="40" t="s">
        <v>128</v>
      </c>
      <c r="C354" s="89"/>
    </row>
    <row r="355" spans="1:3" ht="12.75">
      <c r="A355" s="39">
        <v>66005</v>
      </c>
      <c r="B355" s="40" t="s">
        <v>129</v>
      </c>
      <c r="C355" s="89"/>
    </row>
    <row r="356" spans="1:3" ht="12.75">
      <c r="A356" s="39">
        <v>66006</v>
      </c>
      <c r="B356" s="40" t="s">
        <v>130</v>
      </c>
      <c r="C356" s="89"/>
    </row>
    <row r="357" spans="1:3" ht="12.75">
      <c r="A357" s="39">
        <v>66007</v>
      </c>
      <c r="B357" s="40" t="s">
        <v>319</v>
      </c>
      <c r="C357" s="89"/>
    </row>
    <row r="358" spans="1:3" ht="12.75">
      <c r="A358" s="39">
        <v>66008</v>
      </c>
      <c r="B358" s="40" t="s">
        <v>320</v>
      </c>
      <c r="C358" s="89">
        <v>507211.5</v>
      </c>
    </row>
    <row r="359" spans="1:3" ht="12.75">
      <c r="A359" s="39">
        <v>66099</v>
      </c>
      <c r="B359" s="40" t="s">
        <v>321</v>
      </c>
      <c r="C359" s="89"/>
    </row>
    <row r="360" spans="1:3" ht="12.75">
      <c r="A360" s="33">
        <v>661</v>
      </c>
      <c r="B360" s="34" t="s">
        <v>134</v>
      </c>
      <c r="C360" s="35">
        <f>C361+C362+C363+C364+C365+C366+C367+C368</f>
        <v>559525.1</v>
      </c>
    </row>
    <row r="361" spans="1:3" ht="12.75">
      <c r="A361" s="39">
        <v>66101</v>
      </c>
      <c r="B361" s="40" t="s">
        <v>125</v>
      </c>
      <c r="C361" s="89"/>
    </row>
    <row r="362" spans="1:3" ht="12.75">
      <c r="A362" s="39">
        <v>66102</v>
      </c>
      <c r="B362" s="40" t="s">
        <v>126</v>
      </c>
      <c r="C362" s="89"/>
    </row>
    <row r="363" spans="1:3" ht="12.75">
      <c r="A363" s="39">
        <v>66103</v>
      </c>
      <c r="B363" s="40" t="s">
        <v>127</v>
      </c>
      <c r="C363" s="89">
        <v>559525.1</v>
      </c>
    </row>
    <row r="364" spans="1:3" ht="12.75">
      <c r="A364" s="39">
        <v>66104</v>
      </c>
      <c r="B364" s="40" t="s">
        <v>128</v>
      </c>
      <c r="C364" s="89"/>
    </row>
    <row r="365" spans="1:3" ht="12.75">
      <c r="A365" s="39">
        <v>66105</v>
      </c>
      <c r="B365" s="40" t="s">
        <v>135</v>
      </c>
      <c r="C365" s="89"/>
    </row>
    <row r="366" spans="1:3" ht="12.75">
      <c r="A366" s="39">
        <v>66106</v>
      </c>
      <c r="B366" s="40" t="s">
        <v>130</v>
      </c>
      <c r="C366" s="89"/>
    </row>
    <row r="367" spans="1:3" ht="12.75">
      <c r="A367" s="39">
        <v>66107</v>
      </c>
      <c r="B367" s="40" t="s">
        <v>322</v>
      </c>
      <c r="C367" s="89"/>
    </row>
    <row r="368" spans="1:3" ht="12.75">
      <c r="A368" s="39">
        <v>66199</v>
      </c>
      <c r="B368" s="40" t="s">
        <v>321</v>
      </c>
      <c r="C368" s="89"/>
    </row>
    <row r="369" spans="1:3" ht="12.75">
      <c r="A369" s="33">
        <v>662</v>
      </c>
      <c r="B369" s="34" t="s">
        <v>136</v>
      </c>
      <c r="C369" s="35">
        <f>C370+C371+C372+C373+C374+C375+C376+C377</f>
        <v>-2290325.5500000003</v>
      </c>
    </row>
    <row r="370" spans="1:3" ht="12.75">
      <c r="A370" s="39">
        <v>66201</v>
      </c>
      <c r="B370" s="40" t="s">
        <v>216</v>
      </c>
      <c r="C370" s="89"/>
    </row>
    <row r="371" spans="1:3" ht="12.75">
      <c r="A371" s="39">
        <v>66202</v>
      </c>
      <c r="B371" s="40" t="s">
        <v>126</v>
      </c>
      <c r="C371" s="89"/>
    </row>
    <row r="372" spans="1:3" ht="12.75">
      <c r="A372" s="39">
        <v>66203</v>
      </c>
      <c r="B372" s="40" t="s">
        <v>127</v>
      </c>
      <c r="C372" s="89">
        <v>-2223603.33</v>
      </c>
    </row>
    <row r="373" spans="1:3" ht="12.75">
      <c r="A373" s="39">
        <v>66204</v>
      </c>
      <c r="B373" s="40" t="s">
        <v>128</v>
      </c>
      <c r="C373" s="89"/>
    </row>
    <row r="374" spans="1:3" ht="12.75">
      <c r="A374" s="39">
        <v>66205</v>
      </c>
      <c r="B374" s="40" t="s">
        <v>135</v>
      </c>
      <c r="C374" s="89"/>
    </row>
    <row r="375" spans="1:3" ht="12.75">
      <c r="A375" s="39">
        <v>66206</v>
      </c>
      <c r="B375" s="40" t="s">
        <v>130</v>
      </c>
      <c r="C375" s="89"/>
    </row>
    <row r="376" spans="1:3" ht="12.75">
      <c r="A376" s="39">
        <v>66207</v>
      </c>
      <c r="B376" s="40" t="s">
        <v>131</v>
      </c>
      <c r="C376" s="89"/>
    </row>
    <row r="377" spans="1:3" ht="12.75">
      <c r="A377" s="39">
        <v>66299</v>
      </c>
      <c r="B377" s="40" t="s">
        <v>321</v>
      </c>
      <c r="C377" s="89">
        <v>-66722.22</v>
      </c>
    </row>
    <row r="378" spans="1:3" ht="12.75">
      <c r="A378" s="33">
        <v>663</v>
      </c>
      <c r="B378" s="34" t="s">
        <v>219</v>
      </c>
      <c r="C378" s="88">
        <v>3919409.44</v>
      </c>
    </row>
    <row r="379" spans="1:3" ht="12.75">
      <c r="A379" s="33">
        <v>664</v>
      </c>
      <c r="B379" s="34" t="s">
        <v>139</v>
      </c>
      <c r="C379" s="35">
        <f>C380+C381</f>
        <v>0</v>
      </c>
    </row>
    <row r="380" spans="1:3" ht="12.75">
      <c r="A380" s="39">
        <v>66401</v>
      </c>
      <c r="B380" s="40" t="s">
        <v>140</v>
      </c>
      <c r="C380" s="89"/>
    </row>
    <row r="381" spans="1:3" ht="12.75">
      <c r="A381" s="39">
        <v>66402</v>
      </c>
      <c r="B381" s="40" t="s">
        <v>141</v>
      </c>
      <c r="C381" s="89"/>
    </row>
    <row r="382" spans="1:3" ht="12.75">
      <c r="A382" s="33">
        <v>665</v>
      </c>
      <c r="B382" s="34" t="s">
        <v>142</v>
      </c>
      <c r="C382" s="35">
        <f>C383+C384</f>
        <v>0</v>
      </c>
    </row>
    <row r="383" spans="1:3" ht="12.75">
      <c r="A383" s="39">
        <v>66501</v>
      </c>
      <c r="B383" s="40" t="s">
        <v>140</v>
      </c>
      <c r="C383" s="89"/>
    </row>
    <row r="384" spans="1:3" ht="12.75">
      <c r="A384" s="39">
        <v>66502</v>
      </c>
      <c r="B384" s="40" t="s">
        <v>141</v>
      </c>
      <c r="C384" s="89"/>
    </row>
    <row r="385" spans="1:3" ht="12.75">
      <c r="A385" s="33">
        <v>666</v>
      </c>
      <c r="B385" s="34" t="s">
        <v>143</v>
      </c>
      <c r="C385" s="35">
        <f>C386+C387+C388</f>
        <v>0</v>
      </c>
    </row>
    <row r="386" spans="1:3" ht="12.75">
      <c r="A386" s="39">
        <v>66601</v>
      </c>
      <c r="B386" s="40" t="s">
        <v>144</v>
      </c>
      <c r="C386" s="89"/>
    </row>
    <row r="387" spans="1:3" ht="12.75">
      <c r="A387" s="39">
        <v>66602</v>
      </c>
      <c r="B387" s="40" t="s">
        <v>145</v>
      </c>
      <c r="C387" s="89"/>
    </row>
    <row r="388" spans="1:3" ht="12.75">
      <c r="A388" s="39">
        <v>66603</v>
      </c>
      <c r="B388" s="40" t="s">
        <v>220</v>
      </c>
      <c r="C388" s="89"/>
    </row>
    <row r="389" spans="1:3" ht="12.75">
      <c r="A389" s="33">
        <v>667</v>
      </c>
      <c r="B389" s="34" t="s">
        <v>147</v>
      </c>
      <c r="C389" s="89"/>
    </row>
    <row r="390" spans="1:3" ht="12.75">
      <c r="A390" s="33">
        <v>668</v>
      </c>
      <c r="B390" s="34" t="s">
        <v>148</v>
      </c>
      <c r="C390" s="35">
        <f>C391+C392+C393</f>
        <v>6</v>
      </c>
    </row>
    <row r="391" spans="1:3" ht="12.75">
      <c r="A391" s="39">
        <v>66801</v>
      </c>
      <c r="B391" s="40" t="s">
        <v>149</v>
      </c>
      <c r="C391" s="89"/>
    </row>
    <row r="392" spans="1:3" ht="12.75">
      <c r="A392" s="39">
        <v>66802</v>
      </c>
      <c r="B392" s="40" t="s">
        <v>150</v>
      </c>
      <c r="C392" s="89">
        <v>6</v>
      </c>
    </row>
    <row r="393" spans="1:3" ht="12.75">
      <c r="A393" s="39">
        <v>66803</v>
      </c>
      <c r="B393" s="40" t="s">
        <v>220</v>
      </c>
      <c r="C393" s="89"/>
    </row>
    <row r="394" spans="1:3" ht="12.75">
      <c r="A394" s="33">
        <v>669</v>
      </c>
      <c r="B394" s="34" t="s">
        <v>323</v>
      </c>
      <c r="C394" s="35">
        <f>C395+C405+C414+C423+C424+C427+C430+C434+C435</f>
        <v>0</v>
      </c>
    </row>
    <row r="395" spans="1:3" ht="12.75">
      <c r="A395" s="39">
        <v>66901</v>
      </c>
      <c r="B395" s="40" t="s">
        <v>124</v>
      </c>
      <c r="C395" s="41">
        <f>C396+C397+C398+C399+C400+C401+C402+C403+C404</f>
        <v>0</v>
      </c>
    </row>
    <row r="396" spans="1:3" ht="12.75">
      <c r="A396" s="43">
        <v>669011</v>
      </c>
      <c r="B396" s="54" t="s">
        <v>216</v>
      </c>
      <c r="C396" s="90"/>
    </row>
    <row r="397" spans="1:3" ht="12.75">
      <c r="A397" s="43">
        <v>669012</v>
      </c>
      <c r="B397" s="54" t="s">
        <v>126</v>
      </c>
      <c r="C397" s="90"/>
    </row>
    <row r="398" spans="1:3" ht="12.75">
      <c r="A398" s="43">
        <v>669013</v>
      </c>
      <c r="B398" s="54" t="s">
        <v>127</v>
      </c>
      <c r="C398" s="90"/>
    </row>
    <row r="399" spans="1:3" ht="12.75">
      <c r="A399" s="43">
        <v>669014</v>
      </c>
      <c r="B399" s="54" t="s">
        <v>128</v>
      </c>
      <c r="C399" s="90"/>
    </row>
    <row r="400" spans="1:3" ht="12.75">
      <c r="A400" s="43">
        <v>669015</v>
      </c>
      <c r="B400" s="54" t="s">
        <v>129</v>
      </c>
      <c r="C400" s="90"/>
    </row>
    <row r="401" spans="1:3" ht="12.75">
      <c r="A401" s="43">
        <v>669056</v>
      </c>
      <c r="B401" s="54" t="s">
        <v>130</v>
      </c>
      <c r="C401" s="90"/>
    </row>
    <row r="402" spans="1:3" ht="12.75">
      <c r="A402" s="43">
        <v>669017</v>
      </c>
      <c r="B402" s="54" t="s">
        <v>324</v>
      </c>
      <c r="C402" s="90"/>
    </row>
    <row r="403" spans="1:3" ht="12.75">
      <c r="A403" s="43">
        <v>669018</v>
      </c>
      <c r="B403" s="54" t="s">
        <v>320</v>
      </c>
      <c r="C403" s="90"/>
    </row>
    <row r="404" spans="1:3" ht="12.75">
      <c r="A404" s="43">
        <v>669019</v>
      </c>
      <c r="B404" s="54" t="s">
        <v>133</v>
      </c>
      <c r="C404" s="90"/>
    </row>
    <row r="405" spans="1:3" ht="12.75">
      <c r="A405" s="39">
        <v>66902</v>
      </c>
      <c r="B405" s="40" t="s">
        <v>134</v>
      </c>
      <c r="C405" s="41">
        <f>C406+C407+C408+C409+C410+C411+C412+C413</f>
        <v>0</v>
      </c>
    </row>
    <row r="406" spans="1:3" ht="12.75">
      <c r="A406" s="43">
        <v>669021</v>
      </c>
      <c r="B406" s="54" t="s">
        <v>216</v>
      </c>
      <c r="C406" s="90"/>
    </row>
    <row r="407" spans="1:3" ht="12.75">
      <c r="A407" s="43">
        <v>669022</v>
      </c>
      <c r="B407" s="54" t="s">
        <v>325</v>
      </c>
      <c r="C407" s="90"/>
    </row>
    <row r="408" spans="1:3" ht="12.75">
      <c r="A408" s="43">
        <v>669023</v>
      </c>
      <c r="B408" s="54" t="s">
        <v>326</v>
      </c>
      <c r="C408" s="90"/>
    </row>
    <row r="409" spans="1:3" ht="12.75">
      <c r="A409" s="43">
        <v>669024</v>
      </c>
      <c r="B409" s="54" t="s">
        <v>128</v>
      </c>
      <c r="C409" s="90"/>
    </row>
    <row r="410" spans="1:3" ht="12.75">
      <c r="A410" s="43">
        <v>669025</v>
      </c>
      <c r="B410" s="54" t="s">
        <v>327</v>
      </c>
      <c r="C410" s="90"/>
    </row>
    <row r="411" spans="1:3" ht="12.75">
      <c r="A411" s="43">
        <v>669026</v>
      </c>
      <c r="B411" s="54" t="s">
        <v>130</v>
      </c>
      <c r="C411" s="90"/>
    </row>
    <row r="412" spans="1:3" ht="12.75">
      <c r="A412" s="43">
        <v>669027</v>
      </c>
      <c r="B412" s="54" t="s">
        <v>218</v>
      </c>
      <c r="C412" s="90"/>
    </row>
    <row r="413" spans="1:3" ht="12.75">
      <c r="A413" s="43">
        <v>669029</v>
      </c>
      <c r="B413" s="54" t="s">
        <v>321</v>
      </c>
      <c r="C413" s="90"/>
    </row>
    <row r="414" spans="1:3" ht="12.75">
      <c r="A414" s="39">
        <v>66903</v>
      </c>
      <c r="B414" s="40" t="s">
        <v>136</v>
      </c>
      <c r="C414" s="41">
        <f>C415+C416+C417+C418+C419+C420+C421+C422</f>
        <v>0</v>
      </c>
    </row>
    <row r="415" spans="1:3" ht="12.75">
      <c r="A415" s="43">
        <v>669031</v>
      </c>
      <c r="B415" s="54" t="s">
        <v>216</v>
      </c>
      <c r="C415" s="90"/>
    </row>
    <row r="416" spans="1:3" ht="12.75">
      <c r="A416" s="43">
        <v>669032</v>
      </c>
      <c r="B416" s="54" t="s">
        <v>126</v>
      </c>
      <c r="C416" s="90"/>
    </row>
    <row r="417" spans="1:3" ht="12.75">
      <c r="A417" s="43">
        <v>669033</v>
      </c>
      <c r="B417" s="54" t="s">
        <v>127</v>
      </c>
      <c r="C417" s="90"/>
    </row>
    <row r="418" spans="1:3" ht="12.75">
      <c r="A418" s="43">
        <v>669034</v>
      </c>
      <c r="B418" s="54" t="s">
        <v>128</v>
      </c>
      <c r="C418" s="90"/>
    </row>
    <row r="419" spans="1:3" ht="12.75">
      <c r="A419" s="43">
        <v>669035</v>
      </c>
      <c r="B419" s="54" t="s">
        <v>135</v>
      </c>
      <c r="C419" s="90"/>
    </row>
    <row r="420" spans="1:3" ht="12.75">
      <c r="A420" s="43">
        <v>669036</v>
      </c>
      <c r="B420" s="54" t="s">
        <v>130</v>
      </c>
      <c r="C420" s="90"/>
    </row>
    <row r="421" spans="1:3" ht="12.75">
      <c r="A421" s="43">
        <v>669037</v>
      </c>
      <c r="B421" s="54" t="s">
        <v>218</v>
      </c>
      <c r="C421" s="90"/>
    </row>
    <row r="422" spans="1:3" ht="12.75">
      <c r="A422" s="43">
        <v>669039</v>
      </c>
      <c r="B422" s="54" t="s">
        <v>321</v>
      </c>
      <c r="C422" s="90"/>
    </row>
    <row r="423" spans="1:3" ht="12.75">
      <c r="A423" s="39">
        <v>66904</v>
      </c>
      <c r="B423" s="40" t="s">
        <v>219</v>
      </c>
      <c r="C423" s="90"/>
    </row>
    <row r="424" spans="1:3" ht="12.75">
      <c r="A424" s="39">
        <v>66905</v>
      </c>
      <c r="B424" s="40" t="s">
        <v>139</v>
      </c>
      <c r="C424" s="41">
        <f>C425+C426</f>
        <v>0</v>
      </c>
    </row>
    <row r="425" spans="1:3" ht="12.75">
      <c r="A425" s="43">
        <v>669051</v>
      </c>
      <c r="B425" s="54" t="s">
        <v>140</v>
      </c>
      <c r="C425" s="90"/>
    </row>
    <row r="426" spans="1:3" ht="12.75">
      <c r="A426" s="43">
        <v>669052</v>
      </c>
      <c r="B426" s="54" t="s">
        <v>141</v>
      </c>
      <c r="C426" s="90"/>
    </row>
    <row r="427" spans="1:3" ht="12.75">
      <c r="A427" s="39">
        <v>66906</v>
      </c>
      <c r="B427" s="40" t="s">
        <v>328</v>
      </c>
      <c r="C427" s="41">
        <f>C428+C429</f>
        <v>0</v>
      </c>
    </row>
    <row r="428" spans="1:3" ht="12.75">
      <c r="A428" s="43">
        <v>669061</v>
      </c>
      <c r="B428" s="54" t="s">
        <v>140</v>
      </c>
      <c r="C428" s="90"/>
    </row>
    <row r="429" spans="1:3" ht="12.75">
      <c r="A429" s="43">
        <v>669062</v>
      </c>
      <c r="B429" s="54" t="s">
        <v>141</v>
      </c>
      <c r="C429" s="90"/>
    </row>
    <row r="430" spans="1:3" ht="12.75">
      <c r="A430" s="39">
        <v>66907</v>
      </c>
      <c r="B430" s="40" t="s">
        <v>143</v>
      </c>
      <c r="C430" s="41">
        <f>C431+C432+C433</f>
        <v>0</v>
      </c>
    </row>
    <row r="431" spans="1:3" ht="12.75">
      <c r="A431" s="43">
        <v>669071</v>
      </c>
      <c r="B431" s="54" t="s">
        <v>144</v>
      </c>
      <c r="C431" s="90"/>
    </row>
    <row r="432" spans="1:3" ht="12.75">
      <c r="A432" s="43">
        <v>669072</v>
      </c>
      <c r="B432" s="54" t="s">
        <v>145</v>
      </c>
      <c r="C432" s="90"/>
    </row>
    <row r="433" spans="1:3" ht="12.75">
      <c r="A433" s="43">
        <v>669073</v>
      </c>
      <c r="B433" s="54" t="s">
        <v>220</v>
      </c>
      <c r="C433" s="90"/>
    </row>
    <row r="434" spans="1:3" ht="12.75">
      <c r="A434" s="39">
        <v>66908</v>
      </c>
      <c r="B434" s="40" t="s">
        <v>147</v>
      </c>
      <c r="C434" s="90"/>
    </row>
    <row r="435" spans="1:3" ht="12.75">
      <c r="A435" s="39">
        <v>66999</v>
      </c>
      <c r="B435" s="40" t="s">
        <v>148</v>
      </c>
      <c r="C435" s="41">
        <f>C436+C437+C438</f>
        <v>0</v>
      </c>
    </row>
    <row r="436" spans="1:3" ht="12.75">
      <c r="A436" s="43">
        <v>669991</v>
      </c>
      <c r="B436" s="54" t="s">
        <v>149</v>
      </c>
      <c r="C436" s="90"/>
    </row>
    <row r="437" spans="1:3" ht="12.75">
      <c r="A437" s="43">
        <v>669992</v>
      </c>
      <c r="B437" s="54" t="s">
        <v>150</v>
      </c>
      <c r="C437" s="90"/>
    </row>
    <row r="438" spans="1:3" ht="12.75">
      <c r="A438" s="43">
        <v>669993</v>
      </c>
      <c r="B438" s="54" t="s">
        <v>220</v>
      </c>
      <c r="C438" s="90"/>
    </row>
    <row r="439" spans="1:3" ht="12.75">
      <c r="A439" s="28">
        <v>67</v>
      </c>
      <c r="B439" s="29" t="s">
        <v>269</v>
      </c>
      <c r="C439" s="70">
        <f>C440+C441+C442+C443+C488+C489+C490+C499</f>
        <v>-1750125.2400000002</v>
      </c>
    </row>
    <row r="440" spans="1:3" ht="12.75">
      <c r="A440" s="33">
        <v>670</v>
      </c>
      <c r="B440" s="34" t="s">
        <v>270</v>
      </c>
      <c r="C440" s="88">
        <v>-72417.17</v>
      </c>
    </row>
    <row r="441" spans="1:3" ht="12.75">
      <c r="A441" s="33">
        <v>671</v>
      </c>
      <c r="B441" s="34" t="s">
        <v>329</v>
      </c>
      <c r="C441" s="88"/>
    </row>
    <row r="442" spans="1:3" ht="12.75">
      <c r="A442" s="33">
        <v>672</v>
      </c>
      <c r="B442" s="34" t="s">
        <v>272</v>
      </c>
      <c r="C442" s="88">
        <v>-6542.64</v>
      </c>
    </row>
    <row r="443" spans="1:3" ht="12.75">
      <c r="A443" s="33">
        <v>673</v>
      </c>
      <c r="B443" s="34" t="s">
        <v>330</v>
      </c>
      <c r="C443" s="35">
        <f>C444+C454+C463+C472+C473+C476+C479+C483+C484</f>
        <v>0</v>
      </c>
    </row>
    <row r="444" spans="1:3" ht="12.75">
      <c r="A444" s="39">
        <v>67301</v>
      </c>
      <c r="B444" s="40" t="s">
        <v>277</v>
      </c>
      <c r="C444" s="41">
        <f>C445+C446+C447+C448+C449+C450+C451+C452+C453</f>
        <v>0</v>
      </c>
    </row>
    <row r="445" spans="1:3" ht="12.75">
      <c r="A445" s="43">
        <v>673011</v>
      </c>
      <c r="B445" s="54" t="s">
        <v>331</v>
      </c>
      <c r="C445" s="90"/>
    </row>
    <row r="446" spans="1:3" ht="12.75">
      <c r="A446" s="43">
        <v>673012</v>
      </c>
      <c r="B446" s="54" t="s">
        <v>279</v>
      </c>
      <c r="C446" s="90"/>
    </row>
    <row r="447" spans="1:3" ht="12.75">
      <c r="A447" s="43">
        <v>673013</v>
      </c>
      <c r="B447" s="54" t="s">
        <v>280</v>
      </c>
      <c r="C447" s="90">
        <v>0</v>
      </c>
    </row>
    <row r="448" spans="1:3" ht="12.75">
      <c r="A448" s="43">
        <v>673014</v>
      </c>
      <c r="B448" s="54" t="s">
        <v>281</v>
      </c>
      <c r="C448" s="90"/>
    </row>
    <row r="449" spans="1:3" ht="12.75">
      <c r="A449" s="43">
        <v>673015</v>
      </c>
      <c r="B449" s="54" t="s">
        <v>282</v>
      </c>
      <c r="C449" s="90"/>
    </row>
    <row r="450" spans="1:3" ht="12.75">
      <c r="A450" s="43">
        <v>673016</v>
      </c>
      <c r="B450" s="54" t="s">
        <v>283</v>
      </c>
      <c r="C450" s="90"/>
    </row>
    <row r="451" spans="1:3" ht="12.75">
      <c r="A451" s="43">
        <v>673017</v>
      </c>
      <c r="B451" s="54" t="s">
        <v>288</v>
      </c>
      <c r="C451" s="90"/>
    </row>
    <row r="452" spans="1:3" ht="12.75">
      <c r="A452" s="43">
        <v>673018</v>
      </c>
      <c r="B452" s="54" t="s">
        <v>285</v>
      </c>
      <c r="C452" s="90"/>
    </row>
    <row r="453" spans="1:3" ht="12.75">
      <c r="A453" s="43">
        <v>673019</v>
      </c>
      <c r="B453" s="54" t="s">
        <v>286</v>
      </c>
      <c r="C453" s="90"/>
    </row>
    <row r="454" spans="1:3" ht="12.75">
      <c r="A454" s="39">
        <v>67302</v>
      </c>
      <c r="B454" s="40" t="s">
        <v>287</v>
      </c>
      <c r="C454" s="41">
        <f>C455+C456+C457+C458+C459+C460+C461+C462</f>
        <v>0</v>
      </c>
    </row>
    <row r="455" spans="1:3" ht="12.75">
      <c r="A455" s="43">
        <v>673021</v>
      </c>
      <c r="B455" s="54" t="s">
        <v>332</v>
      </c>
      <c r="C455" s="90"/>
    </row>
    <row r="456" spans="1:3" ht="12.75">
      <c r="A456" s="43">
        <v>673022</v>
      </c>
      <c r="B456" s="54" t="s">
        <v>279</v>
      </c>
      <c r="C456" s="90"/>
    </row>
    <row r="457" spans="1:3" ht="12.75">
      <c r="A457" s="43">
        <v>673023</v>
      </c>
      <c r="B457" s="54" t="s">
        <v>280</v>
      </c>
      <c r="C457" s="90"/>
    </row>
    <row r="458" spans="1:3" ht="12.75">
      <c r="A458" s="43">
        <v>673024</v>
      </c>
      <c r="B458" s="54" t="s">
        <v>281</v>
      </c>
      <c r="C458" s="90"/>
    </row>
    <row r="459" spans="1:3" ht="12.75">
      <c r="A459" s="43">
        <v>673025</v>
      </c>
      <c r="B459" s="54" t="s">
        <v>282</v>
      </c>
      <c r="C459" s="90"/>
    </row>
    <row r="460" spans="1:3" ht="12.75">
      <c r="A460" s="43">
        <v>673026</v>
      </c>
      <c r="B460" s="54" t="s">
        <v>283</v>
      </c>
      <c r="C460" s="90"/>
    </row>
    <row r="461" spans="1:3" ht="12.75">
      <c r="A461" s="43">
        <v>673027</v>
      </c>
      <c r="B461" s="54" t="s">
        <v>288</v>
      </c>
      <c r="C461" s="90"/>
    </row>
    <row r="462" spans="1:3" ht="12.75">
      <c r="A462" s="43">
        <v>673029</v>
      </c>
      <c r="B462" s="54" t="s">
        <v>286</v>
      </c>
      <c r="C462" s="90"/>
    </row>
    <row r="463" spans="1:3" ht="12.75">
      <c r="A463" s="39">
        <v>67303</v>
      </c>
      <c r="B463" s="40" t="s">
        <v>289</v>
      </c>
      <c r="C463" s="41">
        <f>C464+C465+C466+C467+C468+C469+C470+C471</f>
        <v>0</v>
      </c>
    </row>
    <row r="464" spans="1:3" ht="12.75">
      <c r="A464" s="43">
        <v>673031</v>
      </c>
      <c r="B464" s="54" t="s">
        <v>333</v>
      </c>
      <c r="C464" s="90"/>
    </row>
    <row r="465" spans="1:3" ht="12.75">
      <c r="A465" s="43">
        <v>673032</v>
      </c>
      <c r="B465" s="54" t="s">
        <v>279</v>
      </c>
      <c r="C465" s="90"/>
    </row>
    <row r="466" spans="1:3" ht="12.75">
      <c r="A466" s="43">
        <v>673033</v>
      </c>
      <c r="B466" s="54" t="s">
        <v>280</v>
      </c>
      <c r="C466" s="90"/>
    </row>
    <row r="467" spans="1:3" ht="12.75">
      <c r="A467" s="43">
        <v>673034</v>
      </c>
      <c r="B467" s="54" t="s">
        <v>281</v>
      </c>
      <c r="C467" s="90"/>
    </row>
    <row r="468" spans="1:3" ht="12.75">
      <c r="A468" s="43">
        <v>673035</v>
      </c>
      <c r="B468" s="54" t="s">
        <v>282</v>
      </c>
      <c r="C468" s="90"/>
    </row>
    <row r="469" spans="1:3" ht="12.75">
      <c r="A469" s="43">
        <v>673036</v>
      </c>
      <c r="B469" s="54" t="s">
        <v>283</v>
      </c>
      <c r="C469" s="90"/>
    </row>
    <row r="470" spans="1:3" ht="12.75">
      <c r="A470" s="43">
        <v>673037</v>
      </c>
      <c r="B470" s="54" t="s">
        <v>288</v>
      </c>
      <c r="C470" s="90"/>
    </row>
    <row r="471" spans="1:3" ht="12.75">
      <c r="A471" s="43">
        <v>673039</v>
      </c>
      <c r="B471" s="54" t="s">
        <v>286</v>
      </c>
      <c r="C471" s="90"/>
    </row>
    <row r="472" spans="1:3" ht="12.75">
      <c r="A472" s="39">
        <v>67304</v>
      </c>
      <c r="B472" s="40" t="s">
        <v>291</v>
      </c>
      <c r="C472" s="90"/>
    </row>
    <row r="473" spans="1:3" ht="12.75">
      <c r="A473" s="39">
        <v>67305</v>
      </c>
      <c r="B473" s="40" t="s">
        <v>292</v>
      </c>
      <c r="C473" s="41">
        <f>C474+C475</f>
        <v>0</v>
      </c>
    </row>
    <row r="474" spans="1:3" ht="12.75">
      <c r="A474" s="43">
        <v>673051</v>
      </c>
      <c r="B474" s="54" t="s">
        <v>293</v>
      </c>
      <c r="C474" s="90"/>
    </row>
    <row r="475" spans="1:3" ht="12.75">
      <c r="A475" s="43">
        <v>673052</v>
      </c>
      <c r="B475" s="54" t="s">
        <v>294</v>
      </c>
      <c r="C475" s="90"/>
    </row>
    <row r="476" spans="1:3" ht="12.75">
      <c r="A476" s="39">
        <v>67306</v>
      </c>
      <c r="B476" s="40" t="s">
        <v>295</v>
      </c>
      <c r="C476" s="41">
        <f>C477+C478</f>
        <v>0</v>
      </c>
    </row>
    <row r="477" spans="1:3" ht="12.75">
      <c r="A477" s="43">
        <v>673061</v>
      </c>
      <c r="B477" s="54" t="s">
        <v>293</v>
      </c>
      <c r="C477" s="90"/>
    </row>
    <row r="478" spans="1:3" ht="12.75">
      <c r="A478" s="43">
        <v>673062</v>
      </c>
      <c r="B478" s="54" t="s">
        <v>294</v>
      </c>
      <c r="C478" s="90"/>
    </row>
    <row r="479" spans="1:3" ht="12.75">
      <c r="A479" s="39">
        <v>67307</v>
      </c>
      <c r="B479" s="40" t="s">
        <v>296</v>
      </c>
      <c r="C479" s="41">
        <f>C480+C481+C482</f>
        <v>0</v>
      </c>
    </row>
    <row r="480" spans="1:3" ht="12.75">
      <c r="A480" s="43">
        <v>673071</v>
      </c>
      <c r="B480" s="54" t="s">
        <v>297</v>
      </c>
      <c r="C480" s="90"/>
    </row>
    <row r="481" spans="1:3" ht="12.75">
      <c r="A481" s="43">
        <v>673072</v>
      </c>
      <c r="B481" s="54" t="s">
        <v>298</v>
      </c>
      <c r="C481" s="90"/>
    </row>
    <row r="482" spans="1:3" ht="12.75">
      <c r="A482" s="43">
        <v>673073</v>
      </c>
      <c r="B482" s="54" t="s">
        <v>334</v>
      </c>
      <c r="C482" s="90"/>
    </row>
    <row r="483" spans="1:3" ht="12.75">
      <c r="A483" s="39">
        <v>67308</v>
      </c>
      <c r="B483" s="40" t="s">
        <v>300</v>
      </c>
      <c r="C483" s="90"/>
    </row>
    <row r="484" spans="1:3" ht="12.75">
      <c r="A484" s="39">
        <v>67399</v>
      </c>
      <c r="B484" s="40" t="s">
        <v>301</v>
      </c>
      <c r="C484" s="41">
        <f>C485+C486+C487</f>
        <v>0</v>
      </c>
    </row>
    <row r="485" spans="1:3" ht="12.75">
      <c r="A485" s="43">
        <v>673991</v>
      </c>
      <c r="B485" s="54" t="s">
        <v>302</v>
      </c>
      <c r="C485" s="90"/>
    </row>
    <row r="486" spans="1:3" ht="12.75">
      <c r="A486" s="43">
        <v>673992</v>
      </c>
      <c r="B486" s="54" t="s">
        <v>303</v>
      </c>
      <c r="C486" s="90"/>
    </row>
    <row r="487" spans="1:3" ht="12.75">
      <c r="A487" s="43">
        <v>673993</v>
      </c>
      <c r="B487" s="54" t="s">
        <v>299</v>
      </c>
      <c r="C487" s="90"/>
    </row>
    <row r="488" spans="1:3" ht="12.75">
      <c r="A488" s="33">
        <v>674</v>
      </c>
      <c r="B488" s="34" t="s">
        <v>335</v>
      </c>
      <c r="C488" s="90"/>
    </row>
    <row r="489" spans="1:3" ht="12.75">
      <c r="A489" s="33">
        <v>675</v>
      </c>
      <c r="B489" s="34" t="s">
        <v>273</v>
      </c>
      <c r="C489" s="90">
        <v>-1476180.33</v>
      </c>
    </row>
    <row r="490" spans="1:3" ht="12.75">
      <c r="A490" s="33">
        <v>676</v>
      </c>
      <c r="B490" s="34" t="s">
        <v>336</v>
      </c>
      <c r="C490" s="35">
        <f>C491+C492+C493+C494+C495+C496+C497+C498</f>
        <v>-194985.1</v>
      </c>
    </row>
    <row r="491" spans="1:3" ht="12.75">
      <c r="A491" s="39">
        <v>67601</v>
      </c>
      <c r="B491" s="40" t="s">
        <v>337</v>
      </c>
      <c r="C491" s="89"/>
    </row>
    <row r="492" spans="1:3" ht="12.75">
      <c r="A492" s="39">
        <v>67602</v>
      </c>
      <c r="B492" s="40" t="s">
        <v>338</v>
      </c>
      <c r="C492" s="89"/>
    </row>
    <row r="493" spans="1:3" ht="12.75">
      <c r="A493" s="39">
        <v>67603</v>
      </c>
      <c r="B493" s="40" t="s">
        <v>339</v>
      </c>
      <c r="C493" s="89">
        <v>-97</v>
      </c>
    </row>
    <row r="494" spans="1:3" ht="12.75">
      <c r="A494" s="39">
        <v>67604</v>
      </c>
      <c r="B494" s="40" t="s">
        <v>340</v>
      </c>
      <c r="C494" s="89">
        <v>-155.7</v>
      </c>
    </row>
    <row r="495" spans="1:3" ht="12.75">
      <c r="A495" s="39">
        <v>67605</v>
      </c>
      <c r="B495" s="40" t="s">
        <v>341</v>
      </c>
      <c r="C495" s="89"/>
    </row>
    <row r="496" spans="1:3" ht="12.75">
      <c r="A496" s="39">
        <v>67606</v>
      </c>
      <c r="B496" s="40" t="s">
        <v>342</v>
      </c>
      <c r="C496" s="89"/>
    </row>
    <row r="497" spans="1:3" ht="12.75">
      <c r="A497" s="39">
        <v>67607</v>
      </c>
      <c r="B497" s="40" t="s">
        <v>343</v>
      </c>
      <c r="C497" s="89"/>
    </row>
    <row r="498" spans="1:3" ht="12.75">
      <c r="A498" s="39">
        <v>67609</v>
      </c>
      <c r="B498" s="40" t="s">
        <v>344</v>
      </c>
      <c r="C498" s="89">
        <f>8524-203256.4</f>
        <v>-194732.4</v>
      </c>
    </row>
    <row r="499" spans="1:3" ht="12.75">
      <c r="A499" s="33">
        <v>677</v>
      </c>
      <c r="B499" s="34" t="s">
        <v>274</v>
      </c>
      <c r="C499" s="89"/>
    </row>
    <row r="500" spans="1:3" ht="12.75">
      <c r="A500" s="28">
        <v>68</v>
      </c>
      <c r="B500" s="29" t="s">
        <v>345</v>
      </c>
      <c r="C500" s="70">
        <f>C501+C510+C513+C518+C521+C524+C525+C526+C529+C530</f>
        <v>-802873.22</v>
      </c>
    </row>
    <row r="501" spans="1:3" ht="12.75">
      <c r="A501" s="33">
        <v>680</v>
      </c>
      <c r="B501" s="34" t="s">
        <v>346</v>
      </c>
      <c r="C501" s="35">
        <f>C502+C503+C509</f>
        <v>-386558.94</v>
      </c>
    </row>
    <row r="502" spans="1:3" ht="12.75">
      <c r="A502" s="39">
        <v>68001</v>
      </c>
      <c r="B502" s="40" t="s">
        <v>347</v>
      </c>
      <c r="C502" s="89"/>
    </row>
    <row r="503" spans="1:3" ht="12.75">
      <c r="A503" s="39">
        <v>68002</v>
      </c>
      <c r="B503" s="40" t="s">
        <v>348</v>
      </c>
      <c r="C503" s="41">
        <f>C504+C506+C507+C508+C505</f>
        <v>-126735.88</v>
      </c>
    </row>
    <row r="504" spans="1:3" ht="12.75">
      <c r="A504" s="43">
        <v>680021</v>
      </c>
      <c r="B504" s="54" t="s">
        <v>349</v>
      </c>
      <c r="C504" s="90">
        <v>-13325.44</v>
      </c>
    </row>
    <row r="505" spans="1:3" ht="12.75">
      <c r="A505" s="43">
        <v>680022</v>
      </c>
      <c r="B505" s="54" t="s">
        <v>350</v>
      </c>
      <c r="C505" s="90"/>
    </row>
    <row r="506" spans="1:3" ht="12.75">
      <c r="A506" s="43">
        <v>680023</v>
      </c>
      <c r="B506" s="54" t="s">
        <v>351</v>
      </c>
      <c r="C506" s="90">
        <v>18683.02</v>
      </c>
    </row>
    <row r="507" spans="1:3" ht="12.75">
      <c r="A507" s="43">
        <v>680024</v>
      </c>
      <c r="B507" s="54" t="s">
        <v>352</v>
      </c>
      <c r="C507" s="90">
        <v>13175.66</v>
      </c>
    </row>
    <row r="508" spans="1:3" ht="12.75">
      <c r="A508" s="43">
        <v>680025</v>
      </c>
      <c r="B508" s="54" t="s">
        <v>353</v>
      </c>
      <c r="C508" s="90">
        <v>-145269.12</v>
      </c>
    </row>
    <row r="509" spans="1:3" ht="12.75">
      <c r="A509" s="39">
        <v>68099</v>
      </c>
      <c r="B509" s="39" t="s">
        <v>354</v>
      </c>
      <c r="C509" s="90">
        <v>-259823.06</v>
      </c>
    </row>
    <row r="510" spans="1:3" ht="12.75">
      <c r="A510" s="33">
        <v>681</v>
      </c>
      <c r="B510" s="34" t="s">
        <v>355</v>
      </c>
      <c r="C510" s="35">
        <f>C511+C512</f>
        <v>0</v>
      </c>
    </row>
    <row r="511" spans="1:3" ht="12.75">
      <c r="A511" s="39">
        <v>68101</v>
      </c>
      <c r="B511" s="40" t="s">
        <v>356</v>
      </c>
      <c r="C511" s="89"/>
    </row>
    <row r="512" spans="1:3" ht="12.75">
      <c r="A512" s="39">
        <v>68102</v>
      </c>
      <c r="B512" s="40" t="s">
        <v>357</v>
      </c>
      <c r="C512" s="89"/>
    </row>
    <row r="513" spans="1:3" ht="12.75">
      <c r="A513" s="33">
        <v>682</v>
      </c>
      <c r="B513" s="34" t="s">
        <v>358</v>
      </c>
      <c r="C513" s="35">
        <f>C514+C515+C516+C517</f>
        <v>0</v>
      </c>
    </row>
    <row r="514" spans="1:3" ht="12.75">
      <c r="A514" s="39">
        <v>68201</v>
      </c>
      <c r="B514" s="40" t="s">
        <v>359</v>
      </c>
      <c r="C514" s="89"/>
    </row>
    <row r="515" spans="1:3" ht="12.75">
      <c r="A515" s="39">
        <v>68202</v>
      </c>
      <c r="B515" s="40" t="s">
        <v>360</v>
      </c>
      <c r="C515" s="89"/>
    </row>
    <row r="516" spans="1:3" ht="12.75">
      <c r="A516" s="39">
        <v>68203</v>
      </c>
      <c r="B516" s="40" t="s">
        <v>361</v>
      </c>
      <c r="C516" s="89"/>
    </row>
    <row r="517" spans="1:3" ht="12.75">
      <c r="A517" s="39">
        <v>68204</v>
      </c>
      <c r="B517" s="40" t="s">
        <v>362</v>
      </c>
      <c r="C517" s="89"/>
    </row>
    <row r="518" spans="1:3" ht="12.75">
      <c r="A518" s="33">
        <v>683</v>
      </c>
      <c r="B518" s="34" t="s">
        <v>363</v>
      </c>
      <c r="C518" s="35">
        <f>C519+C520</f>
        <v>0</v>
      </c>
    </row>
    <row r="519" spans="1:3" ht="12.75">
      <c r="A519" s="39">
        <v>68301</v>
      </c>
      <c r="B519" s="40" t="s">
        <v>364</v>
      </c>
      <c r="C519" s="89"/>
    </row>
    <row r="520" spans="1:3" ht="12.75">
      <c r="A520" s="39">
        <v>68302</v>
      </c>
      <c r="B520" s="40" t="s">
        <v>365</v>
      </c>
      <c r="C520" s="89"/>
    </row>
    <row r="521" spans="1:3" ht="12.75">
      <c r="A521" s="33">
        <v>684</v>
      </c>
      <c r="B521" s="34" t="s">
        <v>366</v>
      </c>
      <c r="C521" s="35">
        <f>C522+C523</f>
        <v>-413769</v>
      </c>
    </row>
    <row r="522" spans="1:3" ht="12.75">
      <c r="A522" s="39">
        <v>68401</v>
      </c>
      <c r="B522" s="40" t="s">
        <v>367</v>
      </c>
      <c r="C522" s="89">
        <v>-413769</v>
      </c>
    </row>
    <row r="523" spans="1:3" ht="12.75">
      <c r="A523" s="39">
        <v>68402</v>
      </c>
      <c r="B523" s="40" t="s">
        <v>368</v>
      </c>
      <c r="C523" s="89"/>
    </row>
    <row r="524" spans="1:3" ht="12.75">
      <c r="A524" s="33">
        <v>685</v>
      </c>
      <c r="B524" s="34" t="s">
        <v>369</v>
      </c>
      <c r="C524" s="89"/>
    </row>
    <row r="525" spans="1:3" ht="12.75">
      <c r="A525" s="33">
        <v>686</v>
      </c>
      <c r="B525" s="34" t="s">
        <v>370</v>
      </c>
      <c r="C525" s="89">
        <v>4999.99</v>
      </c>
    </row>
    <row r="526" spans="1:3" ht="12.75">
      <c r="A526" s="33">
        <v>687</v>
      </c>
      <c r="B526" s="34" t="s">
        <v>371</v>
      </c>
      <c r="C526" s="35">
        <f>C527+C528</f>
        <v>-7545.27</v>
      </c>
    </row>
    <row r="527" spans="1:3" ht="12.75">
      <c r="A527" s="39">
        <v>68701</v>
      </c>
      <c r="B527" s="40" t="s">
        <v>372</v>
      </c>
      <c r="C527" s="89">
        <v>-7545.27</v>
      </c>
    </row>
    <row r="528" spans="1:3" ht="12.75">
      <c r="A528" s="39">
        <v>68799</v>
      </c>
      <c r="B528" s="40" t="s">
        <v>371</v>
      </c>
      <c r="C528" s="89"/>
    </row>
    <row r="529" spans="1:3" ht="12.75">
      <c r="A529" s="33">
        <v>688</v>
      </c>
      <c r="B529" s="34" t="s">
        <v>373</v>
      </c>
      <c r="C529" s="89"/>
    </row>
    <row r="530" spans="1:3" ht="12.75">
      <c r="A530" s="33">
        <v>689</v>
      </c>
      <c r="B530" s="34" t="s">
        <v>374</v>
      </c>
      <c r="C530" s="89"/>
    </row>
    <row r="531" spans="1:3" ht="12.75">
      <c r="A531" s="28">
        <v>69</v>
      </c>
      <c r="B531" s="29" t="s">
        <v>375</v>
      </c>
      <c r="C531" s="70">
        <f>C534+C535</f>
        <v>12309117.379999999</v>
      </c>
    </row>
    <row r="532" spans="1:3" ht="12.75">
      <c r="A532" s="33">
        <v>690</v>
      </c>
      <c r="B532" s="34" t="s">
        <v>376</v>
      </c>
      <c r="C532" s="91">
        <f>C13+C98+C144+C223+C330+C338+C349+C439+C500</f>
        <v>14944978.36</v>
      </c>
    </row>
    <row r="533" spans="1:3" ht="12.75">
      <c r="A533" s="33">
        <v>691</v>
      </c>
      <c r="B533" s="34" t="s">
        <v>377</v>
      </c>
      <c r="C533" s="88">
        <v>-2635860.98</v>
      </c>
    </row>
    <row r="534" spans="1:3" ht="12.75">
      <c r="A534" s="33">
        <v>692</v>
      </c>
      <c r="B534" s="34" t="s">
        <v>378</v>
      </c>
      <c r="C534" s="91">
        <f>C532+C533</f>
        <v>12309117.379999999</v>
      </c>
    </row>
    <row r="535" spans="1:3" ht="12.75">
      <c r="A535" s="33">
        <v>693</v>
      </c>
      <c r="B535" s="34" t="s">
        <v>379</v>
      </c>
      <c r="C535" s="88"/>
    </row>
  </sheetData>
  <sheetProtection password="E2AD" sheet="1" objects="1" scenarios="1"/>
  <dataValidations count="20"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errorTitle="HATALI GİRİŞ YAPTINIZ!" error="Lütfen sıfır ya da pozitif bir değer giriniz." sqref="D44:CF52">
      <formula1>-9999999999999990000000000000000</formula1>
      <formula2>9.99999999999999E+31</formula2>
    </dataValidation>
    <dataValidation type="decimal" allowBlank="1" showInputMessage="1" showErrorMessage="1" errorTitle="HATALI GİRİŞ YAPTINIZ!" error="Lütfen sıfır ya da pozitif bir değer giriniz." sqref="D133:BW133 D139:BW143">
      <formula1>-99999999999999900000</formula1>
      <formula2>99999999999999900000</formula2>
    </dataValidation>
    <dataValidation operator="lessThanOrEqual" allowBlank="1" showInputMessage="1" showErrorMessage="1" promptTitle="DİKKAT!" prompt="Sıfır ya da negatif bir değer giriniz." errorTitle="HATALI GİRİŞ YAPTINIZ!" error="Lütfen sıfır ya da negatif bir sayı giriniz." sqref="BX306:CF313"/>
    <dataValidation operator="greaterThanOrEqual" allowBlank="1" showInputMessage="1" showErrorMessage="1" errorTitle="HATALI GİRİŞ YAPTINIZ!" error="Lütfen sıfır ya da pozitif bir değer giriniz." sqref="C24 C415:C422"/>
    <dataValidation type="decimal" allowBlank="1" showInputMessage="1" showErrorMessage="1" errorTitle="HATALI GİRİŞ YAPTINIZ!" error="Lütfen sıfır ya da pozitif bir değer giriniz." sqref="BX210:CF212">
      <formula1>-9999999999999990</formula1>
      <formula2>9999999999999990</formula2>
    </dataValidation>
    <dataValidation type="decimal" allowBlank="1" showInputMessage="1" showErrorMessage="1" errorTitle="HATALI GİRİŞ YAPTINIZ!" error="Lütfen sıfır ya da pozitif bir değer giriniz." sqref="BX170:CF178">
      <formula1>-999999999999</formula1>
      <formula2>999999999999</formula2>
    </dataValidation>
    <dataValidation type="decimal" allowBlank="1" showInputMessage="1" showErrorMessage="1" sqref="BX180:CF187">
      <formula1>-99999999999999</formula1>
      <formula2>9999999999999</formula2>
    </dataValidation>
    <dataValidation type="decimal" allowBlank="1" showInputMessage="1" showErrorMessage="1" sqref="BX189:CF197">
      <formula1>-99999999999999</formula1>
      <formula2>999999999999999</formula2>
    </dataValidation>
    <dataValidation type="decimal" allowBlank="1" showInputMessage="1" showErrorMessage="1" errorTitle="HATALI GİRİŞ YAPTINIZ!" error="Lütfen sıfır ya da pozitif bir değer giriniz." sqref="BX199:CF200">
      <formula1>-99999999999999</formula1>
      <formula2>99999999999999</formula2>
    </dataValidation>
    <dataValidation type="decimal" allowBlank="1" showInputMessage="1" showErrorMessage="1" errorTitle="HATALI GİRİŞ YAPTINIZ!" error="Lütfen sıfır ya da pozitif bir değer giriniz." sqref="BX202:CF203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X205:CF208 D54:BW61">
      <formula1>-9999999999999990</formula1>
      <formula2>999999999999999</formula2>
    </dataValidation>
    <dataValidation type="whole" operator="greaterThanOrEqual" allowBlank="1" showInputMessage="1" showErrorMessage="1" errorTitle="HATALI GİRİŞ YAPTINIZ!" error="Lütfen sıfır ya da pozitif bir değer giriniz." sqref="C15:C21 C23 BS146:BS148 BT234:BW234 BT241:BW241 BT248:BW248 BT255:BW255 BT250:BW250 BT257:BW257 BT228:BW230 BT236:BW236 BT170:BW178 BT157:BW157 BT180:BW187 BT164:BW164 BT210:BW213 BT202:BW203 BT146:BW152 BT189:BW197 BT215:BW215 BT199:BW200 BT205:BW208 D199:BR200 D215:BR215 D159:BW159 D166:BW166 D189:BR197 D146:BR152 D202:BR203 D210:BR213 D164:BR164 D180:BR187 D157:BR157 D170:BR178 D205:BR208 D236:BR236 D228:BR230 D257:BR257 D250:BR250 D255:BR255 D248:BR248 D241:BR241 D234:BR234 D243:BR243 BT243:BW243 BS175 BS168 BS173 BS152 BS161 BS249:BS255 BS154 C120:C121 D95:BW95 C101:C103 C105:C107 C63:C70 C79:C82 C88:C97 C73:C74 C84:C86 C54:C61 C76:C77 C44:C52 C30:C34 C40:C41 C113:C114 C534 C532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E222 D216:D222 E216:E220 BT251:BW251 BT254:BW254 BT258:BW258 BT319:BW320 BT279:BW284 BT244:BW244 BT306:BW314 BT297:BW304 BT287:BW295 BT316:BW317 BT270:BW277 BT237:BW237 BT233:BW233 BT240:BW240 BT247:BW247 BT322:BW325 BT327:BW329 BT160:BW160 BT167:BW167 BT163:BW163 BT156:BW156 BT216:BW222 BT153:BW153 F216:BR222 D156:BR156 D225:BR227 BT225:BW227 D163:BR163 D167:BR167 D160:BR160 D153:BR153 D327:BR329 D322:BR325 D247:BR247 D240:BR240 D233:BR233 D237:BR237 D270:BR277 D316:BR317 D287:BR295 D297:BR304 D306:BR314 D244:BR244 D279:BR284 D319:BR320 D258:BR258 D254:BR254 D251:BR251 BS260:BS266 BS224:BS232 BS162 BS197:BS202 BS144:BS145 BS237:BS238 BS176 BS172 BS169 BS257:BS258 BS245:BS247 BS240:BS243 BS165 BS158 BS151 BS155 BS188:BS195 BS234:BS235 BS205:BS213 BS215:BS222 C104:BW104 C100:BW100 C27:C28 C37:C38 C133:C143 C117:C118 C110:C11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D120:BW120 D118:BW118 D38:BW38 C22 BX241:CF241 BX243:CF243 BX248:CF248 BX255:CF255 BX257:CF257 BX250:CF250 BX213:CF213 BX166:CF166 BX164:CF164 D71:BW71 D40:BW40 D73:BW74 D76:BW77 D79:BW82 D84:BW86 C361:C368 C351:C359 C331:C337 C436:C438 C502 C511 C514 C396:C404 C380:C381 C383:C384 C386:C389 C425:C426 C519 C522 C428:C429 C391:C393 C525 C529 C535 C516 C406:C413 C431:C434 C423">
      <formula1>0</formula1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BX251:CF251 BX254:CF254 BX258:CF258 BX271:CF275 BX279:CF284 BX287:CF295 BX297:CF304 BX316:CF317 BX319:CF320 BX322:CF325 BX327:CF329 BX163:CF163 BX167:CF167 BX314:CF314 D134:BW138 D117:BW117 D121:BW121 D41:BW41 D37:BW37 BX240:CF240 BX244:CF244 BX247:CF247 C445:C453 C440:C442 C342:C348 C339:C340 C515 C474:C475 C477:C478 C480:C483 C491:C499 C533 C512 C455:C462 C520 C523:C524 C517 C504 C527:C528 C530 C485:C489">
      <formula1>0</formula1>
    </dataValidation>
    <dataValidation type="decimal" allowBlank="1" showInputMessage="1" showErrorMessage="1" sqref="D124:BW125 BX261:CF262 BX264:CF265 BX267:CF268 D130:BW131 D127:BW128 C505:C508">
      <formula1>-9999999999999990</formula1>
      <formula2>99999999999999900</formula2>
    </dataValidation>
    <dataValidation type="decimal" allowBlank="1" showInputMessage="1" showErrorMessage="1" errorTitle="HATALI GİRİŞ YAPTINIZ!" error="Lütfen sıfır ya da pozitif bir değer giriniz." sqref="C319:C320 C316:C317 C306:C314 C297:C304 C287:C295 C279:C284 C270:C277 C267:C268 C257:C258 C254:C255 C250:C251 C247:C248 C243:C244 C240:C241 C236:C237 C233:C234 C322:C325 C264:C265 C261:C262 C327:C329 BX236:CF237 BX233:CF234 BX276:CF277 BX270:CF270 C146:C153 BX156:CF157 BX159:CF160 C225:C230 C205:C208 C210:C213 C215:C222 C156:C157 C159:C160 C163:C164 C166:C167 C170:C178 C180:C187 C189:C197 C199:C200 C202:C203 BX146:CF153 BX215:CF222 BX229:CF230 BX226:CF227 D105:BW107 D30:BW34 D27:BW28 D88:BW94 D96:BW97 D101:BW103 D113:BW114 D110:BW111 D15:BW24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C370:C378">
      <formula1>-9999999999999990000</formula1>
      <formula2>9999999999999990000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2011-10-18T11:51:43Z</dcterms:created>
  <dcterms:modified xsi:type="dcterms:W3CDTF">2011-11-01T15:07:01Z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