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40" activeTab="0"/>
  </bookViews>
  <sheets>
    <sheet name="GELIRTABLOSU" sheetId="1" r:id="rId1"/>
  </sheets>
  <externalReferences>
    <externalReference r:id="rId4"/>
  </externalReferences>
  <definedNames>
    <definedName name="_xlnm.Print_Area" localSheetId="0">'GELIRTABLOSU'!$A$1:$C$528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<sst xmlns="http://schemas.openxmlformats.org/spreadsheetml/2006/main" count="615" uniqueCount="374">
  <si>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</si>
  <si>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</si>
  <si>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</si>
  <si>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</si>
  <si>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</si>
  <si>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</si>
  <si>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</si>
  <si>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</si>
  <si>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</si>
  <si>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</si>
  <si>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</si>
  <si>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ADI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</si>
  <si>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</si>
  <si>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</si>
  <si>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</si>
  <si>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</si>
  <si>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</si>
  <si>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</si>
  <si>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</si>
  <si>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</si>
  <si>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</si>
  <si>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</si>
  <si>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</si>
  <si>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</si>
  <si>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</si>
  <si>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</si>
  <si>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</si>
  <si>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</si>
  <si>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</si>
  <si>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</si>
  <si>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</si>
  <si>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</si>
  <si>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</si>
  <si>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</si>
  <si>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</si>
  <si>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</si>
  <si>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</si>
  <si>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</si>
  <si>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</si>
  <si>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</si>
  <si>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</si>
  <si>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</si>
  <si>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</si>
  <si>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</si>
  <si>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</si>
  <si>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</si>
  <si>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</si>
  <si>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</si>
  <si>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</si>
  <si>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</si>
  <si>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</si>
  <si>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</si>
  <si>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</si>
  <si>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</si>
  <si>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</si>
  <si>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</si>
  <si>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</si>
  <si>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</si>
  <si>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</si>
  <si>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</si>
  <si>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</si>
  <si>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</si>
  <si>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</si>
  <si>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</si>
  <si>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</si>
  <si>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</si>
  <si>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</si>
  <si>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</si>
  <si>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</si>
  <si>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</si>
  <si>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</si>
  <si>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</si>
  <si>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</si>
  <si>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</si>
  <si>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</si>
  <si>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</si>
  <si>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</si>
  <si>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</si>
  <si>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</si>
  <si>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</si>
  <si>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</si>
  <si>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</si>
  <si>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</si>
  <si>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</si>
  <si>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</si>
  <si>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</si>
  <si>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</si>
  <si>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</si>
  <si>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</si>
  <si>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</si>
  <si>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</si>
  <si>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</si>
  <si>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</si>
  <si>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</si>
  <si>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</si>
  <si>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</si>
  <si>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</si>
  <si>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</si>
  <si>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</si>
  <si>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</si>
  <si>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</si>
  <si>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</si>
  <si>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</si>
  <si>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</si>
  <si>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</si>
  <si>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</si>
  <si>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</si>
  <si>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</si>
  <si>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</si>
  <si>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</si>
  <si>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</si>
  <si>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</si>
  <si>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</si>
  <si>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</si>
  <si>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</si>
  <si>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</si>
  <si>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</si>
  <si>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</si>
  <si>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</si>
  <si>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</si>
  <si>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</si>
  <si>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</si>
  <si>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</si>
  <si>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</si>
  <si>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</si>
  <si>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</si>
  <si>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</si>
  <si>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</si>
  <si>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</si>
  <si>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</si>
  <si>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</si>
  <si>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</si>
  <si>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</si>
  <si>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</si>
  <si>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</si>
  <si>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</si>
  <si>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</si>
  <si>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</si>
  <si>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</si>
  <si>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</si>
  <si>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</si>
  <si>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</si>
  <si>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</si>
  <si>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</si>
  <si>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</si>
  <si>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</si>
  <si>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</si>
  <si>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</si>
  <si>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</si>
  <si>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</si>
  <si>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</si>
  <si>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</si>
  <si>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</si>
  <si>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</si>
  <si>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</si>
  <si>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</si>
  <si>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</si>
  <si>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</si>
  <si>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</si>
  <si>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</si>
  <si>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</si>
  <si>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</si>
  <si>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</si>
  <si>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</si>
  <si>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</si>
  <si>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</si>
  <si>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</si>
  <si>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</si>
  <si>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</si>
  <si>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</si>
  <si>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</si>
  <si>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</si>
  <si>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</si>
  <si>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</si>
  <si>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</si>
  <si>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</si>
  <si>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</si>
  <si>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</si>
  <si>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</si>
  <si>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</si>
  <si>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</si>
  <si>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</si>
  <si>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</si>
  <si>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</si>
  <si>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</si>
  <si>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</si>
  <si>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</si>
  <si>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</si>
  <si>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</si>
  <si>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</si>
  <si>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</si>
  <si>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</si>
  <si>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</si>
  <si>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</si>
  <si>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</si>
  <si>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</si>
  <si>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</si>
  <si>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</si>
  <si>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</si>
  <si>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</si>
  <si>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</si>
  <si>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</si>
  <si>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</si>
  <si>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</si>
  <si>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</si>
  <si>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</si>
  <si>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</si>
  <si>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</si>
  <si>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</si>
  <si>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</si>
  <si>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</si>
  <si>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</si>
  <si>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</si>
  <si>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</si>
  <si>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</si>
  <si>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</si>
  <si>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</si>
  <si>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</si>
  <si>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</si>
  <si>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</si>
  <si>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</si>
  <si>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</si>
  <si>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</si>
  <si>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</si>
  <si>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</si>
  <si>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</si>
  <si>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</si>
  <si>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</si>
  <si>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</si>
  <si>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</si>
  <si>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</si>
  <si>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</si>
  <si>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</si>
  <si>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</si>
  <si>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</si>
  <si>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</si>
  <si>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</si>
  <si>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</si>
  <si>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</si>
  <si>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</si>
  <si>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</si>
  <si>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</si>
  <si>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</si>
  <si>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</si>
  <si>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</si>
  <si>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</si>
  <si>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</si>
  <si>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</si>
  <si>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</si>
  <si>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</si>
  <si>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</si>
  <si>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</si>
  <si>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</si>
  <si>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</si>
  <si>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</si>
  <si>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</si>
  <si>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</si>
  <si>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</si>
  <si>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</si>
  <si>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</si>
  <si>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</si>
  <si>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</si>
  <si>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</si>
  <si>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</si>
  <si>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</si>
  <si>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</si>
  <si>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</si>
  <si>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</si>
  <si>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</si>
  <si>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</si>
  <si>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</si>
  <si>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</si>
  <si>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</si>
  <si>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</si>
  <si>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</si>
  <si>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</si>
  <si>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</si>
  <si>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</si>
  <si>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</si>
  <si>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</si>
  <si>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</si>
  <si>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</si>
  <si>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</si>
  <si>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</si>
  <si>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</si>
  <si>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</si>
  <si>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</si>
  <si>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</si>
  <si>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</si>
  <si>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</si>
  <si>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</si>
  <si>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</si>
  <si>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</si>
  <si>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</si>
  <si>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</si>
  <si>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</si>
  <si>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</si>
  <si>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</si>
  <si>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</si>
  <si>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</si>
  <si>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</si>
  <si>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</si>
  <si>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</si>
  <si>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</si>
  <si>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</si>
  <si>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</si>
  <si>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</si>
  <si>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</si>
  <si>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</si>
  <si>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</si>
  <si>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</si>
  <si>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</si>
  <si>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</si>
  <si>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</si>
  <si>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</si>
  <si>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</si>
  <si>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</si>
  <si>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</si>
  <si>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</si>
  <si>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</si>
  <si>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</si>
  <si>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</si>
  <si>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</si>
  <si>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</si>
  <si>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</si>
  <si>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</si>
  <si>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</si>
  <si>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</si>
  <si>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</si>
  <si>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</si>
  <si>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</si>
  <si>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</si>
  <si>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</si>
  <si>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</si>
  <si>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</si>
  <si>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</si>
  <si>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</si>
  <si>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</si>
  <si>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</si>
  <si>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</si>
  <si>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TL</t>
  </si>
  <si>
    <t>Direkt Primler</t>
  </si>
  <si>
    <t>Yurtiçi</t>
  </si>
  <si>
    <t>Yurtdışı</t>
  </si>
  <si>
    <t>Endirekt Primler</t>
  </si>
  <si>
    <t>TIBBİ KÖTÜ UYGULAMAYA İLİŞKİN ZORUNLU MALİ SORUMLULUK</t>
  </si>
  <si>
    <t>Tahakkuk Eden Rücu ve Sovtaj Gelirleri (+)</t>
  </si>
  <si>
    <t>Tahakkuk Eden Rücu Gelirleri (+)</t>
  </si>
  <si>
    <t>Tahakkuk Eden Rücu Gelirleri Reasürör Payı(-)</t>
  </si>
  <si>
    <t>Tahakkuk Eden Sovtaj Gelirleri (+)</t>
  </si>
  <si>
    <t>Tahakkuk Eden Sovtaj Gelirleri Reasürör Payı(-)</t>
  </si>
  <si>
    <t>Rücu ve Sovtaj Faaliyetlerinden Alacaklar Karşılığı (-)</t>
  </si>
  <si>
    <t>Fiilen Ödenen Hasarlar (-)</t>
  </si>
  <si>
    <t>Tahsil Edilen Rücu Gelirleri (+)</t>
  </si>
  <si>
    <t>Tahsil Edilen Sovtaj Gelirleri (+)</t>
  </si>
  <si>
    <t>Fiilen Ödenen Hasarlar Reasürör Payı (+)</t>
  </si>
  <si>
    <t>Tahsil Edilen Rücu Gelirleri Reasürör Payı(-)</t>
  </si>
  <si>
    <t>Tahsil Edilen Sovtaj Gelirleri Reasürör Payı(-)</t>
  </si>
  <si>
    <t>Tahakkuk Eden Rücu  Gelirleri (+)</t>
  </si>
  <si>
    <t>Rücu Faaliyetlerinden Alacaklar Karşılığı (-)</t>
  </si>
  <si>
    <t>Fiilen Ödenen Tazminatlar (-)</t>
  </si>
  <si>
    <t>Fiilen Ödenen Tazminatlar Reasürör Payı (+)</t>
  </si>
  <si>
    <t>Rücu ve Sovtaj Faaliyetlerinden Alacaklar Karşılığı (Brüt) (-)</t>
  </si>
  <si>
    <t>Rücu ve Sovtaj Faaliyetlerinden Alacaklar Reasürör Payı (+)</t>
  </si>
  <si>
    <t>Rücu Faaliyetlerinden Alacaklar Karşılığı (Brüt) (-)</t>
  </si>
  <si>
    <t>Rücu Faaliyetlerinden Alacaklar Karşılığı Reasürör Payı (+)</t>
  </si>
  <si>
    <t>Tahakkuk Eden Rücu Gelirleri (Brüt) (+)</t>
  </si>
  <si>
    <t>DENİZ YOLCU TAŞIMACILIĞI ZORUNLU MALİ SORUMLULUK</t>
  </si>
  <si>
    <t>MaliT075</t>
  </si>
  <si>
    <t>DEVLET DESTEKLİ KÜÇÜKBAŞ HAYVAN HAYAT</t>
  </si>
  <si>
    <t>"16.08.2011"</t>
  </si>
  <si>
    <t>Q2</t>
  </si>
  <si>
    <t>"15.07.2011"</t>
  </si>
  <si>
    <t>AXA HAYAT VE EMEKLİLİK A.Ş.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</si>
</sst>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4"/>
      <name val="Arial"/>
      <family val="2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1" fillId="33" borderId="10" xfId="50" applyNumberFormat="1" applyFont="1" applyFill="1" applyBorder="1" applyAlignment="1">
      <alignment horizontal="center" vertical="center"/>
      <protection/>
    </xf>
    <xf numFmtId="1" fontId="1" fillId="33" borderId="11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>
      <alignment horizontal="center" vertical="center" wrapText="1"/>
      <protection/>
    </xf>
    <xf numFmtId="1" fontId="1" fillId="33" borderId="12" xfId="50" applyNumberFormat="1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 applyProtection="1">
      <alignment horizontal="center" wrapText="1"/>
      <protection locked="0"/>
    </xf>
    <xf numFmtId="1" fontId="1" fillId="33" borderId="10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180" fontId="1" fillId="33" borderId="10" xfId="50" applyNumberFormat="1" applyFont="1" applyFill="1" applyBorder="1" applyAlignment="1" applyProtection="1">
      <alignment horizontal="center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5" borderId="10" xfId="49" applyFont="1" applyFill="1" applyBorder="1" applyAlignment="1" applyProtection="1" quotePrefix="1">
      <alignment horizontal="center"/>
      <protection/>
    </xf>
    <xf numFmtId="0" fontId="5" fillId="35" borderId="10" xfId="49" applyFont="1" applyFill="1" applyBorder="1" applyAlignment="1">
      <alignment horizontal="center"/>
      <protection/>
    </xf>
    <xf numFmtId="0" fontId="5" fillId="35" borderId="13" xfId="49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top"/>
      <protection/>
    </xf>
    <xf numFmtId="0" fontId="5" fillId="33" borderId="15" xfId="50" applyFont="1" applyFill="1" applyBorder="1" applyAlignment="1">
      <alignment horizontal="center" vertical="top"/>
      <protection/>
    </xf>
    <xf numFmtId="0" fontId="7" fillId="33" borderId="16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 quotePrefix="1">
      <alignment horizontal="center" vertical="top" wrapText="1"/>
      <protection/>
    </xf>
    <xf numFmtId="0" fontId="5" fillId="33" borderId="10" xfId="49" applyFont="1" applyFill="1" applyBorder="1" applyAlignment="1">
      <alignment horizontal="center" vertical="top" wrapText="1"/>
      <protection/>
    </xf>
    <xf numFmtId="0" fontId="5" fillId="33" borderId="13" xfId="49" applyFont="1" applyFill="1" applyBorder="1" applyAlignment="1">
      <alignment horizontal="center" vertical="top" wrapText="1"/>
      <protection/>
    </xf>
    <xf numFmtId="0" fontId="8" fillId="35" borderId="17" xfId="50" applyFont="1" applyFill="1" applyBorder="1" applyAlignment="1">
      <alignment horizontal="left"/>
      <protection/>
    </xf>
    <xf numFmtId="0" fontId="8" fillId="35" borderId="10" xfId="50" applyFont="1" applyFill="1" applyBorder="1" applyAlignment="1">
      <alignment horizontal="left"/>
      <protection/>
    </xf>
    <xf numFmtId="4" fontId="1" fillId="35" borderId="18" xfId="50" applyNumberFormat="1" applyFont="1" applyFill="1" applyBorder="1" applyAlignment="1">
      <alignment horizontal="right"/>
      <protection/>
    </xf>
    <xf numFmtId="4" fontId="1" fillId="35" borderId="16" xfId="50" applyNumberFormat="1" applyFont="1" applyFill="1" applyBorder="1" applyAlignment="1">
      <alignment horizontal="right"/>
      <protection/>
    </xf>
    <xf numFmtId="4" fontId="1" fillId="35" borderId="10" xfId="50" applyNumberFormat="1" applyFont="1" applyFill="1" applyBorder="1" applyAlignment="1">
      <alignment horizontal="right"/>
      <protection/>
    </xf>
    <xf numFmtId="4" fontId="1" fillId="35" borderId="13" xfId="50" applyNumberFormat="1" applyFont="1" applyFill="1" applyBorder="1" applyAlignment="1">
      <alignment horizontal="right"/>
      <protection/>
    </xf>
    <xf numFmtId="0" fontId="7" fillId="35" borderId="19" xfId="49" applyFont="1" applyFill="1" applyBorder="1" applyAlignment="1" applyProtection="1">
      <alignment horizontal="center" vertical="top" wrapText="1"/>
      <protection/>
    </xf>
    <xf numFmtId="0" fontId="5" fillId="35" borderId="19" xfId="49" applyFont="1" applyFill="1" applyBorder="1" applyAlignment="1">
      <alignment horizontal="center" vertical="top" wrapText="1"/>
      <protection/>
    </xf>
    <xf numFmtId="0" fontId="9" fillId="35" borderId="17" xfId="50" applyNumberFormat="1" applyFont="1" applyFill="1" applyBorder="1" applyAlignment="1">
      <alignment horizontal="left"/>
      <protection/>
    </xf>
    <xf numFmtId="0" fontId="9" fillId="35" borderId="10" xfId="50" applyNumberFormat="1" applyFont="1" applyFill="1" applyBorder="1" applyAlignment="1">
      <alignment horizontal="left"/>
      <protection/>
    </xf>
    <xf numFmtId="4" fontId="9" fillId="35" borderId="18" xfId="50" applyNumberFormat="1" applyFont="1" applyFill="1" applyBorder="1" applyAlignment="1">
      <alignment horizontal="right"/>
      <protection/>
    </xf>
    <xf numFmtId="4" fontId="9" fillId="35" borderId="16" xfId="50" applyNumberFormat="1" applyFont="1" applyFill="1" applyBorder="1" applyAlignment="1">
      <alignment horizontal="right"/>
      <protection/>
    </xf>
    <xf numFmtId="4" fontId="9" fillId="35" borderId="10" xfId="50" applyNumberFormat="1" applyFont="1" applyFill="1" applyBorder="1" applyAlignment="1">
      <alignment horizontal="right"/>
      <protection/>
    </xf>
    <xf numFmtId="4" fontId="9" fillId="35" borderId="13" xfId="50" applyNumberFormat="1" applyFont="1" applyFill="1" applyBorder="1" applyAlignment="1">
      <alignment horizontal="right"/>
      <protection/>
    </xf>
    <xf numFmtId="0" fontId="7" fillId="35" borderId="20" xfId="49" applyFont="1" applyFill="1" applyBorder="1" applyAlignment="1" applyProtection="1">
      <alignment horizontal="center" vertical="top" wrapText="1"/>
      <protection/>
    </xf>
    <xf numFmtId="0" fontId="5" fillId="35" borderId="20" xfId="49" applyFont="1" applyFill="1" applyBorder="1" applyAlignment="1">
      <alignment horizontal="center" vertical="top" wrapText="1"/>
      <protection/>
    </xf>
    <xf numFmtId="0" fontId="10" fillId="35" borderId="17" xfId="50" applyNumberFormat="1" applyFont="1" applyFill="1" applyBorder="1" applyAlignment="1">
      <alignment horizontal="left"/>
      <protection/>
    </xf>
    <xf numFmtId="0" fontId="10" fillId="35" borderId="10" xfId="50" applyNumberFormat="1" applyFont="1" applyFill="1" applyBorder="1" applyAlignment="1">
      <alignment horizontal="left"/>
      <protection/>
    </xf>
    <xf numFmtId="4" fontId="10" fillId="35" borderId="18" xfId="50" applyNumberFormat="1" applyFont="1" applyFill="1" applyBorder="1" applyAlignment="1">
      <alignment horizontal="right"/>
      <protection/>
    </xf>
    <xf numFmtId="4" fontId="10" fillId="34" borderId="16" xfId="50" applyNumberFormat="1" applyFont="1" applyFill="1" applyBorder="1" applyAlignment="1" applyProtection="1">
      <alignment horizontal="right"/>
      <protection locked="0"/>
    </xf>
    <xf numFmtId="4" fontId="10" fillId="34" borderId="10" xfId="50" applyNumberFormat="1" applyFont="1" applyFill="1" applyBorder="1" applyAlignment="1" applyProtection="1">
      <alignment horizontal="right"/>
      <protection locked="0"/>
    </xf>
    <xf numFmtId="4" fontId="10" fillId="35" borderId="16" xfId="50" applyNumberFormat="1" applyFont="1" applyFill="1" applyBorder="1" applyAlignment="1">
      <alignment horizontal="right"/>
      <protection/>
    </xf>
    <xf numFmtId="4" fontId="10" fillId="35" borderId="10" xfId="50" applyNumberFormat="1" applyFont="1" applyFill="1" applyBorder="1" applyAlignment="1">
      <alignment horizontal="right"/>
      <protection/>
    </xf>
    <xf numFmtId="4" fontId="10" fillId="35" borderId="13" xfId="50" applyNumberFormat="1" applyFont="1" applyFill="1" applyBorder="1" applyAlignment="1">
      <alignment horizontal="right"/>
      <protection/>
    </xf>
    <xf numFmtId="0" fontId="11" fillId="35" borderId="17" xfId="50" applyNumberFormat="1" applyFont="1" applyFill="1" applyBorder="1" applyAlignment="1">
      <alignment horizontal="left"/>
      <protection/>
    </xf>
    <xf numFmtId="0" fontId="11" fillId="35" borderId="10" xfId="50" applyFont="1" applyFill="1" applyBorder="1" applyAlignment="1">
      <alignment/>
      <protection/>
    </xf>
    <xf numFmtId="4" fontId="1" fillId="34" borderId="16" xfId="50" applyNumberFormat="1" applyFont="1" applyFill="1" applyBorder="1" applyAlignment="1" applyProtection="1">
      <alignment horizontal="right"/>
      <protection locked="0"/>
    </xf>
    <xf numFmtId="4" fontId="1" fillId="34" borderId="10" xfId="50" applyNumberFormat="1" applyFont="1" applyFill="1" applyBorder="1" applyAlignment="1" applyProtection="1">
      <alignment horizontal="right"/>
      <protection locked="0"/>
    </xf>
    <xf numFmtId="0" fontId="11" fillId="35" borderId="10" xfId="50" applyNumberFormat="1" applyFont="1" applyFill="1" applyBorder="1" applyAlignment="1">
      <alignment horizontal="left"/>
      <protection/>
    </xf>
    <xf numFmtId="0" fontId="12" fillId="35" borderId="17" xfId="50" applyNumberFormat="1" applyFont="1" applyFill="1" applyBorder="1" applyAlignment="1">
      <alignment horizontal="left"/>
      <protection/>
    </xf>
    <xf numFmtId="0" fontId="12" fillId="35" borderId="10" xfId="50" applyNumberFormat="1" applyFont="1" applyFill="1" applyBorder="1" applyAlignment="1">
      <alignment horizontal="left"/>
      <protection/>
    </xf>
    <xf numFmtId="0" fontId="7" fillId="35" borderId="15" xfId="49" applyFont="1" applyFill="1" applyBorder="1" applyAlignment="1" applyProtection="1">
      <alignment horizontal="center" vertical="top" wrapText="1"/>
      <protection/>
    </xf>
    <xf numFmtId="0" fontId="5" fillId="35" borderId="15" xfId="49" applyFont="1" applyFill="1" applyBorder="1" applyAlignment="1">
      <alignment horizontal="center" vertical="top" wrapText="1"/>
      <protection/>
    </xf>
    <xf numFmtId="4" fontId="1" fillId="35" borderId="13" xfId="0" applyNumberFormat="1" applyFont="1" applyFill="1" applyBorder="1" applyAlignment="1">
      <alignment horizontal="right"/>
    </xf>
    <xf numFmtId="4" fontId="10" fillId="34" borderId="13" xfId="50" applyNumberFormat="1" applyFont="1" applyFill="1" applyBorder="1" applyAlignment="1" applyProtection="1">
      <alignment horizontal="right"/>
      <protection locked="0"/>
    </xf>
    <xf numFmtId="4" fontId="1" fillId="34" borderId="13" xfId="50" applyNumberFormat="1" applyFont="1" applyFill="1" applyBorder="1" applyAlignment="1" applyProtection="1">
      <alignment horizontal="right"/>
      <protection locked="0"/>
    </xf>
    <xf numFmtId="4" fontId="1" fillId="36" borderId="0" xfId="0" applyNumberFormat="1" applyFont="1" applyFill="1" applyBorder="1" applyAlignment="1">
      <alignment horizontal="right"/>
    </xf>
    <xf numFmtId="4" fontId="10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>
      <alignment horizontal="right"/>
      <protection/>
    </xf>
    <xf numFmtId="4" fontId="10" fillId="36" borderId="0" xfId="50" applyNumberFormat="1" applyFont="1" applyFill="1" applyBorder="1" applyAlignment="1" applyProtection="1">
      <alignment horizontal="right"/>
      <protection locked="0"/>
    </xf>
    <xf numFmtId="0" fontId="0" fillId="36" borderId="0" xfId="50" applyFont="1" applyFill="1" applyBorder="1">
      <alignment/>
      <protection/>
    </xf>
    <xf numFmtId="0" fontId="0" fillId="36" borderId="0" xfId="50" applyFont="1" applyFill="1" applyBorder="1" applyAlignment="1">
      <alignment wrapText="1"/>
      <protection/>
    </xf>
    <xf numFmtId="0" fontId="3" fillId="36" borderId="0" xfId="50" applyFont="1" applyFill="1" applyBorder="1" applyAlignment="1" applyProtection="1">
      <alignment/>
      <protection/>
    </xf>
    <xf numFmtId="0" fontId="3" fillId="36" borderId="0" xfId="50" applyFont="1" applyFill="1" applyBorder="1" applyProtection="1">
      <alignment/>
      <protection/>
    </xf>
    <xf numFmtId="1" fontId="0" fillId="36" borderId="21" xfId="50" applyNumberFormat="1" applyFont="1" applyFill="1" applyBorder="1">
      <alignment/>
      <protection/>
    </xf>
    <xf numFmtId="0" fontId="0" fillId="36" borderId="10" xfId="50" applyFont="1" applyFill="1" applyBorder="1">
      <alignment/>
      <protection/>
    </xf>
    <xf numFmtId="1" fontId="0" fillId="36" borderId="13" xfId="50" applyNumberFormat="1" applyFont="1" applyFill="1" applyBorder="1">
      <alignment/>
      <protection/>
    </xf>
    <xf numFmtId="0" fontId="4" fillId="36" borderId="10" xfId="50" applyFont="1" applyFill="1" applyBorder="1">
      <alignment/>
      <protection/>
    </xf>
    <xf numFmtId="0" fontId="4" fillId="36" borderId="13" xfId="50" applyFont="1" applyFill="1" applyBorder="1">
      <alignment/>
      <protection/>
    </xf>
    <xf numFmtId="4" fontId="1" fillId="36" borderId="22" xfId="50" applyNumberFormat="1" applyFont="1" applyFill="1" applyBorder="1" applyAlignment="1">
      <alignment horizontal="right" vertical="center"/>
      <protection/>
    </xf>
    <xf numFmtId="4" fontId="1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4" fontId="1" fillId="33" borderId="18" xfId="50" applyNumberFormat="1" applyFont="1" applyFill="1" applyBorder="1" applyAlignment="1">
      <alignment horizontal="center" vertical="top"/>
      <protection/>
    </xf>
    <xf numFmtId="4" fontId="1" fillId="35" borderId="18" xfId="0" applyNumberFormat="1" applyFont="1" applyFill="1" applyBorder="1" applyAlignment="1">
      <alignment horizontal="right"/>
    </xf>
    <xf numFmtId="4" fontId="9" fillId="34" borderId="18" xfId="50" applyNumberFormat="1" applyFont="1" applyFill="1" applyBorder="1" applyAlignment="1" applyProtection="1">
      <alignment horizontal="right"/>
      <protection locked="0"/>
    </xf>
    <xf numFmtId="4" fontId="10" fillId="34" borderId="18" xfId="50" applyNumberFormat="1" applyFont="1" applyFill="1" applyBorder="1" applyAlignment="1" applyProtection="1">
      <alignment horizontal="right"/>
      <protection locked="0"/>
    </xf>
    <xf numFmtId="4" fontId="1" fillId="34" borderId="18" xfId="50" applyNumberFormat="1" applyFont="1" applyFill="1" applyBorder="1" applyAlignment="1" applyProtection="1">
      <alignment horizontal="right"/>
      <protection locked="0"/>
    </xf>
    <xf numFmtId="4" fontId="9" fillId="35" borderId="18" xfId="50" applyNumberFormat="1" applyFont="1" applyFill="1" applyBorder="1" applyAlignment="1" applyProtection="1">
      <alignment horizontal="right"/>
      <protection/>
    </xf>
    <xf numFmtId="4" fontId="1" fillId="0" borderId="23" xfId="0" applyNumberFormat="1" applyFont="1" applyFill="1" applyBorder="1" applyAlignment="1">
      <alignment horizontal="right"/>
    </xf>
    <xf numFmtId="4" fontId="9" fillId="0" borderId="0" xfId="50" applyNumberFormat="1" applyFont="1" applyFill="1" applyBorder="1" applyAlignment="1">
      <alignment horizontal="right"/>
      <protection/>
    </xf>
    <xf numFmtId="4" fontId="10" fillId="0" borderId="0" xfId="50" applyNumberFormat="1" applyFont="1" applyFill="1" applyBorder="1" applyAlignment="1" applyProtection="1">
      <alignment horizontal="right"/>
      <protection/>
    </xf>
    <xf numFmtId="4" fontId="10" fillId="0" borderId="0" xfId="50" applyNumberFormat="1" applyFont="1" applyFill="1" applyBorder="1" applyAlignment="1">
      <alignment horizontal="right"/>
      <protection/>
    </xf>
    <xf numFmtId="4" fontId="1" fillId="0" borderId="0" xfId="50" applyNumberFormat="1" applyFont="1" applyFill="1" applyBorder="1" applyAlignment="1" applyProtection="1">
      <alignment horizontal="right"/>
      <protection/>
    </xf>
    <xf numFmtId="4" fontId="9" fillId="0" borderId="0" xfId="5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6" fillId="35" borderId="17" xfId="50" applyNumberFormat="1" applyFont="1" applyFill="1" applyBorder="1" applyAlignment="1">
      <alignment horizontal="left"/>
      <protection/>
    </xf>
    <xf numFmtId="0" fontId="16" fillId="35" borderId="10" xfId="50" applyNumberFormat="1" applyFont="1" applyFill="1" applyBorder="1" applyAlignment="1">
      <alignment horizontal="left"/>
      <protection/>
    </xf>
    <xf numFmtId="4" fontId="10" fillId="35" borderId="16" xfId="50" applyNumberFormat="1" applyFont="1" applyFill="1" applyBorder="1" applyAlignment="1" applyProtection="1">
      <alignment horizontal="right"/>
      <protection/>
    </xf>
    <xf numFmtId="0" fontId="5" fillId="35" borderId="20" xfId="49" applyFont="1" applyFill="1" applyBorder="1" applyAlignment="1" applyProtection="1">
      <alignment horizontal="center" vertical="top" wrapText="1"/>
      <protection/>
    </xf>
    <xf numFmtId="4" fontId="10" fillId="35" borderId="18" xfId="50" applyNumberFormat="1" applyFont="1" applyFill="1" applyBorder="1" applyAlignment="1" applyProtection="1">
      <alignment horizontal="right"/>
      <protection/>
    </xf>
    <xf numFmtId="4" fontId="10" fillId="34" borderId="24" xfId="5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" xfId="49"/>
    <cellStyle name="Normal_DATA-ye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O12-GELIR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LIRTABLO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28"/>
  <sheetViews>
    <sheetView tabSelected="1" zoomScale="85" zoomScaleNormal="85" zoomScalePageLayoutView="0" workbookViewId="0" topLeftCell="A5">
      <pane xSplit="3" ySplit="8" topLeftCell="AT496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AT514" sqref="AT514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4" width="17.140625" style="0" customWidth="1"/>
  </cols>
  <sheetData>
    <row r="1" spans="1:85" ht="12.75">
      <c r="A1" s="69"/>
      <c r="B1" s="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74"/>
    </row>
    <row r="2" spans="1:85" ht="13.5" thickBot="1">
      <c r="A2" s="67"/>
      <c r="B2" s="68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74"/>
    </row>
    <row r="3" spans="1:85" ht="12.75">
      <c r="A3" s="2" t="s">
        <v>1</v>
      </c>
      <c r="B3" s="3" t="s">
        <v>2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74"/>
    </row>
    <row r="4" spans="1:85" ht="12.75">
      <c r="A4" s="4" t="s">
        <v>3</v>
      </c>
      <c r="B4" s="3">
        <v>12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74"/>
    </row>
    <row r="5" spans="1:85" ht="12.75">
      <c r="A5" s="4" t="s">
        <v>4</v>
      </c>
      <c r="B5" s="5" t="s">
        <v>373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74"/>
    </row>
    <row r="6" spans="1:85" ht="12.75">
      <c r="A6" s="4" t="s">
        <v>5</v>
      </c>
      <c r="B6" s="5">
        <v>1863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74"/>
    </row>
    <row r="7" spans="1:85" ht="12.75">
      <c r="A7" s="6" t="s">
        <v>6</v>
      </c>
      <c r="B7" s="7">
        <v>2011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74"/>
    </row>
    <row r="8" spans="1:85" ht="38.25">
      <c r="A8" s="6" t="s">
        <v>7</v>
      </c>
      <c r="B8" s="8" t="s">
        <v>372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74"/>
    </row>
    <row r="9" spans="1:85" ht="38.25">
      <c r="A9" s="6" t="s">
        <v>8</v>
      </c>
      <c r="B9" s="8" t="s">
        <v>370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74"/>
    </row>
    <row r="10" spans="1:85" ht="12.75">
      <c r="A10" s="6" t="s">
        <v>9</v>
      </c>
      <c r="B10" s="9" t="s">
        <v>371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74"/>
    </row>
    <row r="11" spans="1:85" ht="12.75">
      <c r="A11" s="70"/>
      <c r="B11" s="71"/>
      <c r="C11" s="72"/>
      <c r="D11" s="10">
        <v>701</v>
      </c>
      <c r="E11" s="10">
        <v>702</v>
      </c>
      <c r="F11" s="10">
        <v>703</v>
      </c>
      <c r="G11" s="10">
        <v>710</v>
      </c>
      <c r="H11" s="10">
        <v>711</v>
      </c>
      <c r="I11" s="10">
        <v>712</v>
      </c>
      <c r="J11" s="10">
        <v>713</v>
      </c>
      <c r="K11" s="10">
        <v>714</v>
      </c>
      <c r="L11" s="10">
        <v>715</v>
      </c>
      <c r="M11" s="10">
        <v>716</v>
      </c>
      <c r="N11" s="10">
        <v>717</v>
      </c>
      <c r="O11" s="10">
        <v>718</v>
      </c>
      <c r="P11" s="10">
        <v>719</v>
      </c>
      <c r="Q11" s="10">
        <v>720</v>
      </c>
      <c r="R11" s="10">
        <v>721</v>
      </c>
      <c r="S11" s="10">
        <v>723</v>
      </c>
      <c r="T11" s="10">
        <v>724</v>
      </c>
      <c r="U11" s="10">
        <v>725</v>
      </c>
      <c r="V11" s="10">
        <v>726</v>
      </c>
      <c r="W11" s="10">
        <v>727</v>
      </c>
      <c r="X11" s="10">
        <v>728</v>
      </c>
      <c r="Y11" s="10">
        <v>729</v>
      </c>
      <c r="Z11" s="10">
        <v>730</v>
      </c>
      <c r="AA11" s="10">
        <v>731</v>
      </c>
      <c r="AB11" s="10">
        <v>732</v>
      </c>
      <c r="AC11" s="10">
        <v>733</v>
      </c>
      <c r="AD11" s="10">
        <v>734</v>
      </c>
      <c r="AE11" s="10">
        <v>735</v>
      </c>
      <c r="AF11" s="10">
        <v>736</v>
      </c>
      <c r="AG11" s="10">
        <v>737</v>
      </c>
      <c r="AH11" s="10">
        <v>738</v>
      </c>
      <c r="AI11" s="10">
        <v>739</v>
      </c>
      <c r="AJ11" s="10">
        <v>740</v>
      </c>
      <c r="AK11" s="10">
        <v>741</v>
      </c>
      <c r="AL11" s="10">
        <v>742</v>
      </c>
      <c r="AM11" s="10">
        <v>743</v>
      </c>
      <c r="AN11" s="10">
        <v>744</v>
      </c>
      <c r="AO11" s="10">
        <v>745</v>
      </c>
      <c r="AP11" s="10">
        <v>746</v>
      </c>
      <c r="AQ11" s="10">
        <v>747</v>
      </c>
      <c r="AR11" s="10">
        <v>748</v>
      </c>
      <c r="AS11" s="10">
        <v>749</v>
      </c>
      <c r="AT11" s="10">
        <v>750</v>
      </c>
      <c r="AU11" s="10">
        <v>752</v>
      </c>
      <c r="AV11" s="10">
        <v>753</v>
      </c>
      <c r="AW11" s="10">
        <v>754</v>
      </c>
      <c r="AX11" s="10">
        <v>755</v>
      </c>
      <c r="AY11" s="10">
        <v>756</v>
      </c>
      <c r="AZ11" s="10">
        <v>757</v>
      </c>
      <c r="BA11" s="10">
        <v>758</v>
      </c>
      <c r="BB11" s="10">
        <v>759</v>
      </c>
      <c r="BC11" s="10">
        <v>760</v>
      </c>
      <c r="BD11" s="10">
        <v>761</v>
      </c>
      <c r="BE11" s="10">
        <v>765</v>
      </c>
      <c r="BF11" s="10">
        <v>766</v>
      </c>
      <c r="BG11" s="10">
        <v>767</v>
      </c>
      <c r="BH11" s="10">
        <v>768</v>
      </c>
      <c r="BI11" s="10">
        <v>769</v>
      </c>
      <c r="BJ11" s="10">
        <v>770</v>
      </c>
      <c r="BK11" s="10">
        <v>775</v>
      </c>
      <c r="BL11" s="10">
        <v>776</v>
      </c>
      <c r="BM11" s="10">
        <v>777</v>
      </c>
      <c r="BN11" s="10">
        <v>778</v>
      </c>
      <c r="BO11" s="11">
        <v>779</v>
      </c>
      <c r="BP11" s="12">
        <v>780</v>
      </c>
      <c r="BQ11" s="12">
        <v>781</v>
      </c>
      <c r="BR11" s="12">
        <v>782</v>
      </c>
      <c r="BS11" s="12">
        <v>783</v>
      </c>
      <c r="BT11" s="12">
        <v>784</v>
      </c>
      <c r="BU11" s="12">
        <v>785</v>
      </c>
      <c r="BV11" s="11">
        <v>786</v>
      </c>
      <c r="BW11" s="10">
        <v>798</v>
      </c>
      <c r="BX11" s="10">
        <v>751</v>
      </c>
      <c r="BY11" s="10">
        <v>790</v>
      </c>
      <c r="BZ11" s="10">
        <v>791</v>
      </c>
      <c r="CA11" s="10">
        <v>792</v>
      </c>
      <c r="CB11" s="10">
        <v>793</v>
      </c>
      <c r="CC11" s="10">
        <v>794</v>
      </c>
      <c r="CD11" s="10">
        <v>795</v>
      </c>
      <c r="CE11" s="10">
        <v>796</v>
      </c>
      <c r="CF11" s="10">
        <v>797</v>
      </c>
      <c r="CG11" s="74"/>
    </row>
    <row r="12" spans="1:85" ht="45">
      <c r="A12" s="13" t="s">
        <v>10</v>
      </c>
      <c r="B12" s="14" t="s">
        <v>11</v>
      </c>
      <c r="C12" s="75" t="s">
        <v>340</v>
      </c>
      <c r="D12" s="15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7" t="s">
        <v>19</v>
      </c>
      <c r="L12" s="17" t="s">
        <v>20</v>
      </c>
      <c r="M12" s="16" t="s">
        <v>21</v>
      </c>
      <c r="N12" s="16" t="s">
        <v>22</v>
      </c>
      <c r="O12" s="17" t="s">
        <v>23</v>
      </c>
      <c r="P12" s="17" t="s">
        <v>24</v>
      </c>
      <c r="Q12" s="17" t="s">
        <v>25</v>
      </c>
      <c r="R12" s="16" t="s">
        <v>26</v>
      </c>
      <c r="S12" s="16" t="s">
        <v>27</v>
      </c>
      <c r="T12" s="16" t="s">
        <v>28</v>
      </c>
      <c r="U12" s="16" t="s">
        <v>29</v>
      </c>
      <c r="V12" s="16" t="s">
        <v>30</v>
      </c>
      <c r="W12" s="16" t="s">
        <v>31</v>
      </c>
      <c r="X12" s="16" t="s">
        <v>32</v>
      </c>
      <c r="Y12" s="17" t="s">
        <v>33</v>
      </c>
      <c r="Z12" s="16" t="s">
        <v>345</v>
      </c>
      <c r="AA12" s="16" t="s">
        <v>34</v>
      </c>
      <c r="AB12" s="16" t="s">
        <v>35</v>
      </c>
      <c r="AC12" s="16" t="s">
        <v>36</v>
      </c>
      <c r="AD12" s="16" t="s">
        <v>37</v>
      </c>
      <c r="AE12" s="16" t="s">
        <v>38</v>
      </c>
      <c r="AF12" s="16" t="s">
        <v>39</v>
      </c>
      <c r="AG12" s="16" t="s">
        <v>40</v>
      </c>
      <c r="AH12" s="16" t="s">
        <v>41</v>
      </c>
      <c r="AI12" s="16" t="s">
        <v>42</v>
      </c>
      <c r="AJ12" s="16" t="s">
        <v>43</v>
      </c>
      <c r="AK12" s="16" t="s">
        <v>44</v>
      </c>
      <c r="AL12" s="16" t="s">
        <v>45</v>
      </c>
      <c r="AM12" s="16" t="s">
        <v>46</v>
      </c>
      <c r="AN12" s="16" t="s">
        <v>47</v>
      </c>
      <c r="AO12" s="16" t="s">
        <v>48</v>
      </c>
      <c r="AP12" s="16" t="s">
        <v>49</v>
      </c>
      <c r="AQ12" s="16" t="s">
        <v>50</v>
      </c>
      <c r="AR12" s="16" t="s">
        <v>51</v>
      </c>
      <c r="AS12" s="16" t="s">
        <v>52</v>
      </c>
      <c r="AT12" s="16" t="s">
        <v>53</v>
      </c>
      <c r="AU12" s="16" t="s">
        <v>54</v>
      </c>
      <c r="AV12" s="16" t="s">
        <v>55</v>
      </c>
      <c r="AW12" s="16" t="s">
        <v>56</v>
      </c>
      <c r="AX12" s="16" t="s">
        <v>57</v>
      </c>
      <c r="AY12" s="16" t="s">
        <v>58</v>
      </c>
      <c r="AZ12" s="16" t="s">
        <v>59</v>
      </c>
      <c r="BA12" s="16" t="s">
        <v>60</v>
      </c>
      <c r="BB12" s="16" t="s">
        <v>61</v>
      </c>
      <c r="BC12" s="17" t="s">
        <v>62</v>
      </c>
      <c r="BD12" s="17" t="s">
        <v>63</v>
      </c>
      <c r="BE12" s="16" t="s">
        <v>64</v>
      </c>
      <c r="BF12" s="16" t="s">
        <v>65</v>
      </c>
      <c r="BG12" s="16" t="s">
        <v>66</v>
      </c>
      <c r="BH12" s="16" t="s">
        <v>67</v>
      </c>
      <c r="BI12" s="16" t="s">
        <v>68</v>
      </c>
      <c r="BJ12" s="16" t="s">
        <v>367</v>
      </c>
      <c r="BK12" s="16" t="s">
        <v>69</v>
      </c>
      <c r="BL12" s="16" t="s">
        <v>70</v>
      </c>
      <c r="BM12" s="16" t="s">
        <v>71</v>
      </c>
      <c r="BN12" s="16" t="s">
        <v>72</v>
      </c>
      <c r="BO12" s="18" t="s">
        <v>73</v>
      </c>
      <c r="BP12" s="19" t="s">
        <v>74</v>
      </c>
      <c r="BQ12" s="19" t="s">
        <v>75</v>
      </c>
      <c r="BR12" s="19" t="s">
        <v>76</v>
      </c>
      <c r="BS12" s="19" t="s">
        <v>369</v>
      </c>
      <c r="BT12" s="19" t="s">
        <v>77</v>
      </c>
      <c r="BU12" s="19" t="s">
        <v>78</v>
      </c>
      <c r="BV12" s="18" t="s">
        <v>79</v>
      </c>
      <c r="BW12" s="18" t="s">
        <v>80</v>
      </c>
      <c r="BX12" s="16" t="s">
        <v>81</v>
      </c>
      <c r="BY12" s="16" t="s">
        <v>82</v>
      </c>
      <c r="BZ12" s="16" t="s">
        <v>83</v>
      </c>
      <c r="CA12" s="18" t="s">
        <v>84</v>
      </c>
      <c r="CB12" s="19" t="s">
        <v>85</v>
      </c>
      <c r="CC12" s="19" t="s">
        <v>86</v>
      </c>
      <c r="CD12" s="19" t="s">
        <v>87</v>
      </c>
      <c r="CE12" s="19" t="s">
        <v>77</v>
      </c>
      <c r="CF12" s="18" t="s">
        <v>78</v>
      </c>
      <c r="CG12" s="74"/>
    </row>
    <row r="13" spans="1:85" ht="12.75">
      <c r="A13" s="20">
        <v>60</v>
      </c>
      <c r="B13" s="21" t="s">
        <v>88</v>
      </c>
      <c r="C13" s="22">
        <f>SUM(D13:BW13)</f>
        <v>-86024.87999999998</v>
      </c>
      <c r="D13" s="22">
        <f aca="true" t="shared" si="0" ref="D13:BP13">D14+D23+D30+D37+D82+D85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  <c r="T13" s="22">
        <f t="shared" si="0"/>
        <v>0</v>
      </c>
      <c r="U13" s="22">
        <f t="shared" si="0"/>
        <v>0</v>
      </c>
      <c r="V13" s="22">
        <f t="shared" si="0"/>
        <v>0</v>
      </c>
      <c r="W13" s="22">
        <f t="shared" si="0"/>
        <v>0</v>
      </c>
      <c r="X13" s="22">
        <f t="shared" si="0"/>
        <v>0</v>
      </c>
      <c r="Y13" s="22">
        <f t="shared" si="0"/>
        <v>0</v>
      </c>
      <c r="Z13" s="22">
        <f t="shared" si="0"/>
        <v>0</v>
      </c>
      <c r="AA13" s="22">
        <f t="shared" si="0"/>
        <v>0</v>
      </c>
      <c r="AB13" s="22">
        <f t="shared" si="0"/>
        <v>0</v>
      </c>
      <c r="AC13" s="22">
        <f t="shared" si="0"/>
        <v>0</v>
      </c>
      <c r="AD13" s="22">
        <f t="shared" si="0"/>
        <v>0</v>
      </c>
      <c r="AE13" s="22">
        <f t="shared" si="0"/>
        <v>0</v>
      </c>
      <c r="AF13" s="22">
        <f t="shared" si="0"/>
        <v>0</v>
      </c>
      <c r="AG13" s="22">
        <f>AG14+AG23+AG30+AG37+AG82+AG85</f>
        <v>0</v>
      </c>
      <c r="AH13" s="22">
        <f>AH14+AH23+AH30+AH37+AH82+AH85</f>
        <v>0</v>
      </c>
      <c r="AI13" s="22">
        <f>AI14+AI23+AI30+AI37+AI82+AI85</f>
        <v>0</v>
      </c>
      <c r="AJ13" s="22">
        <f t="shared" si="0"/>
        <v>0</v>
      </c>
      <c r="AK13" s="22">
        <f t="shared" si="0"/>
        <v>0</v>
      </c>
      <c r="AL13" s="22">
        <f t="shared" si="0"/>
        <v>0</v>
      </c>
      <c r="AM13" s="22">
        <f>AM14+AM23+AM30+AM37+AM82+AM85</f>
        <v>0</v>
      </c>
      <c r="AN13" s="22">
        <f t="shared" si="0"/>
        <v>0</v>
      </c>
      <c r="AO13" s="22">
        <f>AO14+AO23+AO30+AO37+AO82+AO85</f>
        <v>0</v>
      </c>
      <c r="AP13" s="22">
        <f>AP14+AP23+AP30+AP37+AP82+AP85</f>
        <v>0</v>
      </c>
      <c r="AQ13" s="22">
        <f>AQ14+AQ23+AQ30+AQ37+AQ82+AQ85</f>
        <v>0</v>
      </c>
      <c r="AR13" s="22">
        <f t="shared" si="0"/>
        <v>0</v>
      </c>
      <c r="AS13" s="22">
        <f t="shared" si="0"/>
        <v>0</v>
      </c>
      <c r="AT13" s="22">
        <f t="shared" si="0"/>
        <v>-86024.87999999998</v>
      </c>
      <c r="AU13" s="22">
        <f t="shared" si="0"/>
        <v>0</v>
      </c>
      <c r="AV13" s="22">
        <f t="shared" si="0"/>
        <v>0</v>
      </c>
      <c r="AW13" s="22">
        <f t="shared" si="0"/>
        <v>0</v>
      </c>
      <c r="AX13" s="22">
        <f t="shared" si="0"/>
        <v>0</v>
      </c>
      <c r="AY13" s="22">
        <f t="shared" si="0"/>
        <v>0</v>
      </c>
      <c r="AZ13" s="22">
        <f t="shared" si="0"/>
        <v>0</v>
      </c>
      <c r="BA13" s="22">
        <f t="shared" si="0"/>
        <v>0</v>
      </c>
      <c r="BB13" s="22">
        <f t="shared" si="0"/>
        <v>0</v>
      </c>
      <c r="BC13" s="22">
        <f t="shared" si="0"/>
        <v>0</v>
      </c>
      <c r="BD13" s="22">
        <f>BD14+BD23+BD30+BD37+BD82+BD85</f>
        <v>0</v>
      </c>
      <c r="BE13" s="22">
        <f t="shared" si="0"/>
        <v>0</v>
      </c>
      <c r="BF13" s="22">
        <f t="shared" si="0"/>
        <v>0</v>
      </c>
      <c r="BG13" s="22">
        <f t="shared" si="0"/>
        <v>0</v>
      </c>
      <c r="BH13" s="22">
        <f t="shared" si="0"/>
        <v>0</v>
      </c>
      <c r="BI13" s="22">
        <f t="shared" si="0"/>
        <v>0</v>
      </c>
      <c r="BJ13" s="22">
        <f>BJ14+BJ23+BJ30+BJ37+BJ82+BJ85</f>
        <v>0</v>
      </c>
      <c r="BK13" s="22">
        <f t="shared" si="0"/>
        <v>0</v>
      </c>
      <c r="BL13" s="22">
        <f t="shared" si="0"/>
        <v>0</v>
      </c>
      <c r="BM13" s="22">
        <f t="shared" si="0"/>
        <v>0</v>
      </c>
      <c r="BN13" s="22">
        <f t="shared" si="0"/>
        <v>0</v>
      </c>
      <c r="BO13" s="22">
        <f t="shared" si="0"/>
        <v>0</v>
      </c>
      <c r="BP13" s="22">
        <f t="shared" si="0"/>
        <v>0</v>
      </c>
      <c r="BQ13" s="22">
        <f aca="true" t="shared" si="1" ref="BQ13:BW13">BQ14+BQ23+BQ30+BQ37+BQ82+BQ85</f>
        <v>0</v>
      </c>
      <c r="BR13" s="22">
        <f>BR14+BR23+BR30+BR37+BR82+BR85</f>
        <v>0</v>
      </c>
      <c r="BS13" s="22">
        <f>BS14+BS23+BS30+BS37+BS82+BS85</f>
        <v>0</v>
      </c>
      <c r="BT13" s="22">
        <f>BT14+BT23+BT30+BT37+BT82+BT85</f>
        <v>0</v>
      </c>
      <c r="BU13" s="22">
        <f t="shared" si="1"/>
        <v>0</v>
      </c>
      <c r="BV13" s="22">
        <f t="shared" si="1"/>
        <v>0</v>
      </c>
      <c r="BW13" s="22">
        <f t="shared" si="1"/>
        <v>0</v>
      </c>
      <c r="BX13" s="26"/>
      <c r="BY13" s="26"/>
      <c r="BZ13" s="26"/>
      <c r="CA13" s="27"/>
      <c r="CB13" s="27"/>
      <c r="CC13" s="27"/>
      <c r="CD13" s="27"/>
      <c r="CE13" s="27"/>
      <c r="CF13" s="27"/>
      <c r="CG13" s="74"/>
    </row>
    <row r="14" spans="1:85" ht="12.75">
      <c r="A14" s="28">
        <v>600</v>
      </c>
      <c r="B14" s="29" t="s">
        <v>89</v>
      </c>
      <c r="C14" s="30">
        <f>SUM(D14:BW14)</f>
        <v>132489.76</v>
      </c>
      <c r="D14" s="31">
        <f>D15+D22</f>
        <v>0</v>
      </c>
      <c r="E14" s="32">
        <f aca="true" t="shared" si="2" ref="E14:BQ14">E15+E22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si="2"/>
        <v>0</v>
      </c>
      <c r="Q14" s="32">
        <f t="shared" si="2"/>
        <v>0</v>
      </c>
      <c r="R14" s="32">
        <f t="shared" si="2"/>
        <v>0</v>
      </c>
      <c r="S14" s="32">
        <f t="shared" si="2"/>
        <v>0</v>
      </c>
      <c r="T14" s="32">
        <f t="shared" si="2"/>
        <v>0</v>
      </c>
      <c r="U14" s="32">
        <f t="shared" si="2"/>
        <v>0</v>
      </c>
      <c r="V14" s="32">
        <f t="shared" si="2"/>
        <v>0</v>
      </c>
      <c r="W14" s="32">
        <f t="shared" si="2"/>
        <v>0</v>
      </c>
      <c r="X14" s="32">
        <f t="shared" si="2"/>
        <v>0</v>
      </c>
      <c r="Y14" s="32">
        <f t="shared" si="2"/>
        <v>0</v>
      </c>
      <c r="Z14" s="32">
        <f t="shared" si="2"/>
        <v>0</v>
      </c>
      <c r="AA14" s="32">
        <f t="shared" si="2"/>
        <v>0</v>
      </c>
      <c r="AB14" s="32">
        <f t="shared" si="2"/>
        <v>0</v>
      </c>
      <c r="AC14" s="32">
        <f t="shared" si="2"/>
        <v>0</v>
      </c>
      <c r="AD14" s="32">
        <f t="shared" si="2"/>
        <v>0</v>
      </c>
      <c r="AE14" s="32">
        <f t="shared" si="2"/>
        <v>0</v>
      </c>
      <c r="AF14" s="32">
        <f t="shared" si="2"/>
        <v>0</v>
      </c>
      <c r="AG14" s="32">
        <f>AG15+AG22</f>
        <v>0</v>
      </c>
      <c r="AH14" s="32">
        <f>AH15+AH22</f>
        <v>0</v>
      </c>
      <c r="AI14" s="32">
        <f>AI15+AI22</f>
        <v>0</v>
      </c>
      <c r="AJ14" s="32">
        <f t="shared" si="2"/>
        <v>0</v>
      </c>
      <c r="AK14" s="32">
        <f t="shared" si="2"/>
        <v>0</v>
      </c>
      <c r="AL14" s="32">
        <f t="shared" si="2"/>
        <v>0</v>
      </c>
      <c r="AM14" s="32">
        <f>AM15+AM22</f>
        <v>0</v>
      </c>
      <c r="AN14" s="32">
        <f t="shared" si="2"/>
        <v>0</v>
      </c>
      <c r="AO14" s="32">
        <f>AO15+AO22</f>
        <v>0</v>
      </c>
      <c r="AP14" s="32">
        <f>AP15+AP22</f>
        <v>0</v>
      </c>
      <c r="AQ14" s="32">
        <f>AQ15+AQ22</f>
        <v>0</v>
      </c>
      <c r="AR14" s="32">
        <f t="shared" si="2"/>
        <v>0</v>
      </c>
      <c r="AS14" s="32">
        <f t="shared" si="2"/>
        <v>0</v>
      </c>
      <c r="AT14" s="32">
        <f t="shared" si="2"/>
        <v>132489.76</v>
      </c>
      <c r="AU14" s="32">
        <f t="shared" si="2"/>
        <v>0</v>
      </c>
      <c r="AV14" s="32">
        <f t="shared" si="2"/>
        <v>0</v>
      </c>
      <c r="AW14" s="32">
        <f t="shared" si="2"/>
        <v>0</v>
      </c>
      <c r="AX14" s="32">
        <f t="shared" si="2"/>
        <v>0</v>
      </c>
      <c r="AY14" s="32">
        <f t="shared" si="2"/>
        <v>0</v>
      </c>
      <c r="AZ14" s="32">
        <f t="shared" si="2"/>
        <v>0</v>
      </c>
      <c r="BA14" s="32">
        <f t="shared" si="2"/>
        <v>0</v>
      </c>
      <c r="BB14" s="32">
        <f t="shared" si="2"/>
        <v>0</v>
      </c>
      <c r="BC14" s="32">
        <f t="shared" si="2"/>
        <v>0</v>
      </c>
      <c r="BD14" s="32">
        <f>BD15+BD22</f>
        <v>0</v>
      </c>
      <c r="BE14" s="32">
        <f t="shared" si="2"/>
        <v>0</v>
      </c>
      <c r="BF14" s="32">
        <f t="shared" si="2"/>
        <v>0</v>
      </c>
      <c r="BG14" s="32">
        <f t="shared" si="2"/>
        <v>0</v>
      </c>
      <c r="BH14" s="32">
        <f t="shared" si="2"/>
        <v>0</v>
      </c>
      <c r="BI14" s="32">
        <f t="shared" si="2"/>
        <v>0</v>
      </c>
      <c r="BJ14" s="32">
        <f>BJ15+BJ22</f>
        <v>0</v>
      </c>
      <c r="BK14" s="32">
        <f t="shared" si="2"/>
        <v>0</v>
      </c>
      <c r="BL14" s="32">
        <f t="shared" si="2"/>
        <v>0</v>
      </c>
      <c r="BM14" s="32">
        <f t="shared" si="2"/>
        <v>0</v>
      </c>
      <c r="BN14" s="32">
        <f t="shared" si="2"/>
        <v>0</v>
      </c>
      <c r="BO14" s="32">
        <f t="shared" si="2"/>
        <v>0</v>
      </c>
      <c r="BP14" s="33">
        <f t="shared" si="2"/>
        <v>0</v>
      </c>
      <c r="BQ14" s="33">
        <f t="shared" si="2"/>
        <v>0</v>
      </c>
      <c r="BR14" s="33">
        <f aca="true" t="shared" si="3" ref="BR14:BW14">BR15+BR22</f>
        <v>0</v>
      </c>
      <c r="BS14" s="33">
        <f t="shared" si="3"/>
        <v>0</v>
      </c>
      <c r="BT14" s="33">
        <f t="shared" si="3"/>
        <v>0</v>
      </c>
      <c r="BU14" s="33">
        <f t="shared" si="3"/>
        <v>0</v>
      </c>
      <c r="BV14" s="32">
        <f t="shared" si="3"/>
        <v>0</v>
      </c>
      <c r="BW14" s="32">
        <f t="shared" si="3"/>
        <v>0</v>
      </c>
      <c r="BX14" s="34"/>
      <c r="BY14" s="34"/>
      <c r="BZ14" s="34"/>
      <c r="CA14" s="35"/>
      <c r="CB14" s="35"/>
      <c r="CC14" s="35"/>
      <c r="CD14" s="35"/>
      <c r="CE14" s="35"/>
      <c r="CF14" s="35"/>
      <c r="CG14" s="74"/>
    </row>
    <row r="15" spans="1:85" ht="12.75">
      <c r="A15" s="36">
        <v>60001</v>
      </c>
      <c r="B15" s="37" t="s">
        <v>90</v>
      </c>
      <c r="C15" s="38">
        <f>SUM(D15:BW15)</f>
        <v>160115.82</v>
      </c>
      <c r="D15" s="90">
        <f>D16+D19</f>
        <v>0</v>
      </c>
      <c r="E15" s="90">
        <f aca="true" t="shared" si="4" ref="E15:BQ15">E16+E19</f>
        <v>0</v>
      </c>
      <c r="F15" s="90">
        <f t="shared" si="4"/>
        <v>0</v>
      </c>
      <c r="G15" s="90">
        <f t="shared" si="4"/>
        <v>0</v>
      </c>
      <c r="H15" s="90">
        <f t="shared" si="4"/>
        <v>0</v>
      </c>
      <c r="I15" s="90">
        <f t="shared" si="4"/>
        <v>0</v>
      </c>
      <c r="J15" s="90">
        <f t="shared" si="4"/>
        <v>0</v>
      </c>
      <c r="K15" s="90">
        <f t="shared" si="4"/>
        <v>0</v>
      </c>
      <c r="L15" s="90">
        <f t="shared" si="4"/>
        <v>0</v>
      </c>
      <c r="M15" s="90">
        <f t="shared" si="4"/>
        <v>0</v>
      </c>
      <c r="N15" s="90">
        <f t="shared" si="4"/>
        <v>0</v>
      </c>
      <c r="O15" s="90">
        <f t="shared" si="4"/>
        <v>0</v>
      </c>
      <c r="P15" s="90">
        <f t="shared" si="4"/>
        <v>0</v>
      </c>
      <c r="Q15" s="90">
        <f t="shared" si="4"/>
        <v>0</v>
      </c>
      <c r="R15" s="90">
        <f t="shared" si="4"/>
        <v>0</v>
      </c>
      <c r="S15" s="90">
        <f t="shared" si="4"/>
        <v>0</v>
      </c>
      <c r="T15" s="90">
        <f t="shared" si="4"/>
        <v>0</v>
      </c>
      <c r="U15" s="90">
        <f t="shared" si="4"/>
        <v>0</v>
      </c>
      <c r="V15" s="90">
        <f t="shared" si="4"/>
        <v>0</v>
      </c>
      <c r="W15" s="90">
        <f t="shared" si="4"/>
        <v>0</v>
      </c>
      <c r="X15" s="90">
        <f t="shared" si="4"/>
        <v>0</v>
      </c>
      <c r="Y15" s="90">
        <f t="shared" si="4"/>
        <v>0</v>
      </c>
      <c r="Z15" s="90">
        <f t="shared" si="4"/>
        <v>0</v>
      </c>
      <c r="AA15" s="90">
        <f t="shared" si="4"/>
        <v>0</v>
      </c>
      <c r="AB15" s="90">
        <f t="shared" si="4"/>
        <v>0</v>
      </c>
      <c r="AC15" s="90">
        <f t="shared" si="4"/>
        <v>0</v>
      </c>
      <c r="AD15" s="90">
        <f t="shared" si="4"/>
        <v>0</v>
      </c>
      <c r="AE15" s="90">
        <f t="shared" si="4"/>
        <v>0</v>
      </c>
      <c r="AF15" s="90">
        <f t="shared" si="4"/>
        <v>0</v>
      </c>
      <c r="AG15" s="90">
        <f>AG16+AG19</f>
        <v>0</v>
      </c>
      <c r="AH15" s="90">
        <f>AH16+AH19</f>
        <v>0</v>
      </c>
      <c r="AI15" s="90">
        <f>AI16+AI19</f>
        <v>0</v>
      </c>
      <c r="AJ15" s="90">
        <f t="shared" si="4"/>
        <v>0</v>
      </c>
      <c r="AK15" s="90">
        <f t="shared" si="4"/>
        <v>0</v>
      </c>
      <c r="AL15" s="90">
        <f t="shared" si="4"/>
        <v>0</v>
      </c>
      <c r="AM15" s="90">
        <f>AM16+AM19</f>
        <v>0</v>
      </c>
      <c r="AN15" s="90">
        <f t="shared" si="4"/>
        <v>0</v>
      </c>
      <c r="AO15" s="90">
        <f>AO16+AO19</f>
        <v>0</v>
      </c>
      <c r="AP15" s="90">
        <f>AP16+AP19</f>
        <v>0</v>
      </c>
      <c r="AQ15" s="90">
        <f>AQ16+AQ19</f>
        <v>0</v>
      </c>
      <c r="AR15" s="90">
        <f t="shared" si="4"/>
        <v>0</v>
      </c>
      <c r="AS15" s="90">
        <f t="shared" si="4"/>
        <v>0</v>
      </c>
      <c r="AT15" s="90">
        <f t="shared" si="4"/>
        <v>160115.82</v>
      </c>
      <c r="AU15" s="90">
        <f t="shared" si="4"/>
        <v>0</v>
      </c>
      <c r="AV15" s="90">
        <f t="shared" si="4"/>
        <v>0</v>
      </c>
      <c r="AW15" s="90">
        <f t="shared" si="4"/>
        <v>0</v>
      </c>
      <c r="AX15" s="90">
        <f t="shared" si="4"/>
        <v>0</v>
      </c>
      <c r="AY15" s="90">
        <f t="shared" si="4"/>
        <v>0</v>
      </c>
      <c r="AZ15" s="90">
        <f t="shared" si="4"/>
        <v>0</v>
      </c>
      <c r="BA15" s="90">
        <f t="shared" si="4"/>
        <v>0</v>
      </c>
      <c r="BB15" s="90">
        <f t="shared" si="4"/>
        <v>0</v>
      </c>
      <c r="BC15" s="90">
        <f t="shared" si="4"/>
        <v>0</v>
      </c>
      <c r="BD15" s="90">
        <f>BD16+BD19</f>
        <v>0</v>
      </c>
      <c r="BE15" s="90">
        <f t="shared" si="4"/>
        <v>0</v>
      </c>
      <c r="BF15" s="90">
        <f t="shared" si="4"/>
        <v>0</v>
      </c>
      <c r="BG15" s="90">
        <f t="shared" si="4"/>
        <v>0</v>
      </c>
      <c r="BH15" s="90">
        <f t="shared" si="4"/>
        <v>0</v>
      </c>
      <c r="BI15" s="90">
        <f t="shared" si="4"/>
        <v>0</v>
      </c>
      <c r="BJ15" s="90">
        <f>BJ16+BJ19</f>
        <v>0</v>
      </c>
      <c r="BK15" s="90">
        <f t="shared" si="4"/>
        <v>0</v>
      </c>
      <c r="BL15" s="90">
        <f t="shared" si="4"/>
        <v>0</v>
      </c>
      <c r="BM15" s="90">
        <f t="shared" si="4"/>
        <v>0</v>
      </c>
      <c r="BN15" s="90">
        <f t="shared" si="4"/>
        <v>0</v>
      </c>
      <c r="BO15" s="90">
        <f t="shared" si="4"/>
        <v>0</v>
      </c>
      <c r="BP15" s="90">
        <f t="shared" si="4"/>
        <v>0</v>
      </c>
      <c r="BQ15" s="90">
        <f t="shared" si="4"/>
        <v>0</v>
      </c>
      <c r="BR15" s="90">
        <f aca="true" t="shared" si="5" ref="BR15:BW15">BR16+BR19</f>
        <v>0</v>
      </c>
      <c r="BS15" s="90">
        <f t="shared" si="5"/>
        <v>0</v>
      </c>
      <c r="BT15" s="90">
        <f t="shared" si="5"/>
        <v>0</v>
      </c>
      <c r="BU15" s="90">
        <f t="shared" si="5"/>
        <v>0</v>
      </c>
      <c r="BV15" s="90">
        <f t="shared" si="5"/>
        <v>0</v>
      </c>
      <c r="BW15" s="90">
        <f t="shared" si="5"/>
        <v>0</v>
      </c>
      <c r="BX15" s="34"/>
      <c r="BY15" s="34"/>
      <c r="BZ15" s="34"/>
      <c r="CA15" s="35"/>
      <c r="CB15" s="35"/>
      <c r="CC15" s="35"/>
      <c r="CD15" s="35"/>
      <c r="CE15" s="35"/>
      <c r="CF15" s="35"/>
      <c r="CG15" s="74"/>
    </row>
    <row r="16" spans="1:85" ht="12.75">
      <c r="A16" s="44">
        <v>600011</v>
      </c>
      <c r="B16" s="48" t="s">
        <v>341</v>
      </c>
      <c r="C16" s="38">
        <f aca="true" t="shared" si="6" ref="C16:C79">SUM(D16:BW16)</f>
        <v>160115.82</v>
      </c>
      <c r="D16" s="90">
        <f>D17+D18</f>
        <v>0</v>
      </c>
      <c r="E16" s="90">
        <f aca="true" t="shared" si="7" ref="E16:BQ16">E17+E18</f>
        <v>0</v>
      </c>
      <c r="F16" s="90">
        <f t="shared" si="7"/>
        <v>0</v>
      </c>
      <c r="G16" s="90">
        <f t="shared" si="7"/>
        <v>0</v>
      </c>
      <c r="H16" s="90">
        <f t="shared" si="7"/>
        <v>0</v>
      </c>
      <c r="I16" s="90">
        <f t="shared" si="7"/>
        <v>0</v>
      </c>
      <c r="J16" s="90">
        <f t="shared" si="7"/>
        <v>0</v>
      </c>
      <c r="K16" s="90">
        <f t="shared" si="7"/>
        <v>0</v>
      </c>
      <c r="L16" s="90">
        <f t="shared" si="7"/>
        <v>0</v>
      </c>
      <c r="M16" s="90">
        <f t="shared" si="7"/>
        <v>0</v>
      </c>
      <c r="N16" s="90">
        <f t="shared" si="7"/>
        <v>0</v>
      </c>
      <c r="O16" s="90">
        <f t="shared" si="7"/>
        <v>0</v>
      </c>
      <c r="P16" s="90">
        <f t="shared" si="7"/>
        <v>0</v>
      </c>
      <c r="Q16" s="90">
        <f t="shared" si="7"/>
        <v>0</v>
      </c>
      <c r="R16" s="90">
        <f t="shared" si="7"/>
        <v>0</v>
      </c>
      <c r="S16" s="90">
        <f t="shared" si="7"/>
        <v>0</v>
      </c>
      <c r="T16" s="90">
        <f t="shared" si="7"/>
        <v>0</v>
      </c>
      <c r="U16" s="90">
        <f t="shared" si="7"/>
        <v>0</v>
      </c>
      <c r="V16" s="90">
        <f t="shared" si="7"/>
        <v>0</v>
      </c>
      <c r="W16" s="90">
        <f t="shared" si="7"/>
        <v>0</v>
      </c>
      <c r="X16" s="90">
        <f t="shared" si="7"/>
        <v>0</v>
      </c>
      <c r="Y16" s="90">
        <f t="shared" si="7"/>
        <v>0</v>
      </c>
      <c r="Z16" s="90">
        <f t="shared" si="7"/>
        <v>0</v>
      </c>
      <c r="AA16" s="90">
        <f t="shared" si="7"/>
        <v>0</v>
      </c>
      <c r="AB16" s="90">
        <f t="shared" si="7"/>
        <v>0</v>
      </c>
      <c r="AC16" s="90">
        <f t="shared" si="7"/>
        <v>0</v>
      </c>
      <c r="AD16" s="90">
        <f t="shared" si="7"/>
        <v>0</v>
      </c>
      <c r="AE16" s="90">
        <f t="shared" si="7"/>
        <v>0</v>
      </c>
      <c r="AF16" s="90">
        <f t="shared" si="7"/>
        <v>0</v>
      </c>
      <c r="AG16" s="90">
        <f>AG17+AG18</f>
        <v>0</v>
      </c>
      <c r="AH16" s="90">
        <f>AH17+AH18</f>
        <v>0</v>
      </c>
      <c r="AI16" s="90">
        <f>AI17+AI18</f>
        <v>0</v>
      </c>
      <c r="AJ16" s="90">
        <f t="shared" si="7"/>
        <v>0</v>
      </c>
      <c r="AK16" s="90">
        <f t="shared" si="7"/>
        <v>0</v>
      </c>
      <c r="AL16" s="90">
        <f t="shared" si="7"/>
        <v>0</v>
      </c>
      <c r="AM16" s="90">
        <f>AM17+AM18</f>
        <v>0</v>
      </c>
      <c r="AN16" s="90">
        <f t="shared" si="7"/>
        <v>0</v>
      </c>
      <c r="AO16" s="90">
        <f>AO17+AO18</f>
        <v>0</v>
      </c>
      <c r="AP16" s="90">
        <f>AP17+AP18</f>
        <v>0</v>
      </c>
      <c r="AQ16" s="90">
        <f>AQ17+AQ18</f>
        <v>0</v>
      </c>
      <c r="AR16" s="90">
        <f t="shared" si="7"/>
        <v>0</v>
      </c>
      <c r="AS16" s="90">
        <f t="shared" si="7"/>
        <v>0</v>
      </c>
      <c r="AT16" s="90">
        <f t="shared" si="7"/>
        <v>160115.82</v>
      </c>
      <c r="AU16" s="90">
        <f t="shared" si="7"/>
        <v>0</v>
      </c>
      <c r="AV16" s="90">
        <f t="shared" si="7"/>
        <v>0</v>
      </c>
      <c r="AW16" s="90">
        <f t="shared" si="7"/>
        <v>0</v>
      </c>
      <c r="AX16" s="90">
        <f t="shared" si="7"/>
        <v>0</v>
      </c>
      <c r="AY16" s="90">
        <f t="shared" si="7"/>
        <v>0</v>
      </c>
      <c r="AZ16" s="90">
        <f t="shared" si="7"/>
        <v>0</v>
      </c>
      <c r="BA16" s="90">
        <f t="shared" si="7"/>
        <v>0</v>
      </c>
      <c r="BB16" s="90">
        <f t="shared" si="7"/>
        <v>0</v>
      </c>
      <c r="BC16" s="90">
        <f t="shared" si="7"/>
        <v>0</v>
      </c>
      <c r="BD16" s="90">
        <f>BD17+BD18</f>
        <v>0</v>
      </c>
      <c r="BE16" s="90">
        <f t="shared" si="7"/>
        <v>0</v>
      </c>
      <c r="BF16" s="90">
        <f t="shared" si="7"/>
        <v>0</v>
      </c>
      <c r="BG16" s="90">
        <f t="shared" si="7"/>
        <v>0</v>
      </c>
      <c r="BH16" s="90">
        <f t="shared" si="7"/>
        <v>0</v>
      </c>
      <c r="BI16" s="90">
        <f t="shared" si="7"/>
        <v>0</v>
      </c>
      <c r="BJ16" s="90">
        <f>BJ17+BJ18</f>
        <v>0</v>
      </c>
      <c r="BK16" s="90">
        <f t="shared" si="7"/>
        <v>0</v>
      </c>
      <c r="BL16" s="90">
        <f t="shared" si="7"/>
        <v>0</v>
      </c>
      <c r="BM16" s="90">
        <f t="shared" si="7"/>
        <v>0</v>
      </c>
      <c r="BN16" s="90">
        <f t="shared" si="7"/>
        <v>0</v>
      </c>
      <c r="BO16" s="90">
        <f t="shared" si="7"/>
        <v>0</v>
      </c>
      <c r="BP16" s="90">
        <f t="shared" si="7"/>
        <v>0</v>
      </c>
      <c r="BQ16" s="90">
        <f t="shared" si="7"/>
        <v>0</v>
      </c>
      <c r="BR16" s="90">
        <f aca="true" t="shared" si="8" ref="BR16:BW16">BR17+BR18</f>
        <v>0</v>
      </c>
      <c r="BS16" s="90">
        <f t="shared" si="8"/>
        <v>0</v>
      </c>
      <c r="BT16" s="90">
        <f t="shared" si="8"/>
        <v>0</v>
      </c>
      <c r="BU16" s="90">
        <f t="shared" si="8"/>
        <v>0</v>
      </c>
      <c r="BV16" s="90">
        <f t="shared" si="8"/>
        <v>0</v>
      </c>
      <c r="BW16" s="90">
        <f t="shared" si="8"/>
        <v>0</v>
      </c>
      <c r="BX16" s="34"/>
      <c r="BY16" s="34"/>
      <c r="BZ16" s="34"/>
      <c r="CA16" s="35"/>
      <c r="CB16" s="35"/>
      <c r="CC16" s="35"/>
      <c r="CD16" s="35"/>
      <c r="CE16" s="35"/>
      <c r="CF16" s="35"/>
      <c r="CG16" s="74"/>
    </row>
    <row r="17" spans="1:85" ht="12.75">
      <c r="A17" s="88">
        <v>60001101</v>
      </c>
      <c r="B17" s="89" t="s">
        <v>342</v>
      </c>
      <c r="C17" s="38">
        <f t="shared" si="6"/>
        <v>160115.82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>
        <v>160115.82</v>
      </c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  <c r="BW17" s="40"/>
      <c r="BX17" s="34"/>
      <c r="BY17" s="34"/>
      <c r="BZ17" s="34"/>
      <c r="CA17" s="35"/>
      <c r="CB17" s="35"/>
      <c r="CC17" s="35"/>
      <c r="CD17" s="35"/>
      <c r="CE17" s="35"/>
      <c r="CF17" s="35"/>
      <c r="CG17" s="74"/>
    </row>
    <row r="18" spans="1:85" ht="12.75">
      <c r="A18" s="88">
        <v>60001102</v>
      </c>
      <c r="B18" s="89" t="s">
        <v>343</v>
      </c>
      <c r="C18" s="38">
        <f t="shared" si="6"/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40"/>
      <c r="BW18" s="40"/>
      <c r="BX18" s="34"/>
      <c r="BY18" s="34"/>
      <c r="BZ18" s="34"/>
      <c r="CA18" s="35"/>
      <c r="CB18" s="35"/>
      <c r="CC18" s="35"/>
      <c r="CD18" s="35"/>
      <c r="CE18" s="35"/>
      <c r="CF18" s="35"/>
      <c r="CG18" s="74"/>
    </row>
    <row r="19" spans="1:85" ht="12.75">
      <c r="A19" s="44">
        <v>600012</v>
      </c>
      <c r="B19" s="48" t="s">
        <v>344</v>
      </c>
      <c r="C19" s="38">
        <f t="shared" si="6"/>
        <v>0</v>
      </c>
      <c r="D19" s="90">
        <f>D20+D21</f>
        <v>0</v>
      </c>
      <c r="E19" s="90">
        <f aca="true" t="shared" si="9" ref="E19:BQ19">E20+E21</f>
        <v>0</v>
      </c>
      <c r="F19" s="90">
        <f t="shared" si="9"/>
        <v>0</v>
      </c>
      <c r="G19" s="90">
        <f t="shared" si="9"/>
        <v>0</v>
      </c>
      <c r="H19" s="90">
        <f t="shared" si="9"/>
        <v>0</v>
      </c>
      <c r="I19" s="90">
        <f t="shared" si="9"/>
        <v>0</v>
      </c>
      <c r="J19" s="90">
        <f t="shared" si="9"/>
        <v>0</v>
      </c>
      <c r="K19" s="90">
        <f t="shared" si="9"/>
        <v>0</v>
      </c>
      <c r="L19" s="90">
        <f t="shared" si="9"/>
        <v>0</v>
      </c>
      <c r="M19" s="90">
        <f t="shared" si="9"/>
        <v>0</v>
      </c>
      <c r="N19" s="90">
        <f t="shared" si="9"/>
        <v>0</v>
      </c>
      <c r="O19" s="90">
        <f t="shared" si="9"/>
        <v>0</v>
      </c>
      <c r="P19" s="90">
        <f t="shared" si="9"/>
        <v>0</v>
      </c>
      <c r="Q19" s="90">
        <f t="shared" si="9"/>
        <v>0</v>
      </c>
      <c r="R19" s="90">
        <f t="shared" si="9"/>
        <v>0</v>
      </c>
      <c r="S19" s="90">
        <f t="shared" si="9"/>
        <v>0</v>
      </c>
      <c r="T19" s="90">
        <f t="shared" si="9"/>
        <v>0</v>
      </c>
      <c r="U19" s="90">
        <f t="shared" si="9"/>
        <v>0</v>
      </c>
      <c r="V19" s="90">
        <f t="shared" si="9"/>
        <v>0</v>
      </c>
      <c r="W19" s="90">
        <f t="shared" si="9"/>
        <v>0</v>
      </c>
      <c r="X19" s="90">
        <f t="shared" si="9"/>
        <v>0</v>
      </c>
      <c r="Y19" s="90">
        <f t="shared" si="9"/>
        <v>0</v>
      </c>
      <c r="Z19" s="90">
        <f t="shared" si="9"/>
        <v>0</v>
      </c>
      <c r="AA19" s="90">
        <f t="shared" si="9"/>
        <v>0</v>
      </c>
      <c r="AB19" s="90">
        <f t="shared" si="9"/>
        <v>0</v>
      </c>
      <c r="AC19" s="90">
        <f t="shared" si="9"/>
        <v>0</v>
      </c>
      <c r="AD19" s="90">
        <f t="shared" si="9"/>
        <v>0</v>
      </c>
      <c r="AE19" s="90">
        <f t="shared" si="9"/>
        <v>0</v>
      </c>
      <c r="AF19" s="90">
        <f t="shared" si="9"/>
        <v>0</v>
      </c>
      <c r="AG19" s="90">
        <f>AG20+AG21</f>
        <v>0</v>
      </c>
      <c r="AH19" s="90">
        <f>AH20+AH21</f>
        <v>0</v>
      </c>
      <c r="AI19" s="90">
        <f>AI20+AI21</f>
        <v>0</v>
      </c>
      <c r="AJ19" s="90">
        <f t="shared" si="9"/>
        <v>0</v>
      </c>
      <c r="AK19" s="90">
        <f t="shared" si="9"/>
        <v>0</v>
      </c>
      <c r="AL19" s="90">
        <f t="shared" si="9"/>
        <v>0</v>
      </c>
      <c r="AM19" s="90">
        <f>AM20+AM21</f>
        <v>0</v>
      </c>
      <c r="AN19" s="90">
        <f t="shared" si="9"/>
        <v>0</v>
      </c>
      <c r="AO19" s="90">
        <f>AO20+AO21</f>
        <v>0</v>
      </c>
      <c r="AP19" s="90">
        <f>AP20+AP21</f>
        <v>0</v>
      </c>
      <c r="AQ19" s="90">
        <f>AQ20+AQ21</f>
        <v>0</v>
      </c>
      <c r="AR19" s="90">
        <f t="shared" si="9"/>
        <v>0</v>
      </c>
      <c r="AS19" s="90">
        <f t="shared" si="9"/>
        <v>0</v>
      </c>
      <c r="AT19" s="90">
        <f t="shared" si="9"/>
        <v>0</v>
      </c>
      <c r="AU19" s="90">
        <f t="shared" si="9"/>
        <v>0</v>
      </c>
      <c r="AV19" s="90">
        <f t="shared" si="9"/>
        <v>0</v>
      </c>
      <c r="AW19" s="90">
        <f t="shared" si="9"/>
        <v>0</v>
      </c>
      <c r="AX19" s="90">
        <f t="shared" si="9"/>
        <v>0</v>
      </c>
      <c r="AY19" s="90">
        <f t="shared" si="9"/>
        <v>0</v>
      </c>
      <c r="AZ19" s="90">
        <f t="shared" si="9"/>
        <v>0</v>
      </c>
      <c r="BA19" s="90">
        <f t="shared" si="9"/>
        <v>0</v>
      </c>
      <c r="BB19" s="90">
        <f t="shared" si="9"/>
        <v>0</v>
      </c>
      <c r="BC19" s="90">
        <f t="shared" si="9"/>
        <v>0</v>
      </c>
      <c r="BD19" s="90">
        <f>BD20+BD21</f>
        <v>0</v>
      </c>
      <c r="BE19" s="90">
        <f t="shared" si="9"/>
        <v>0</v>
      </c>
      <c r="BF19" s="90">
        <f t="shared" si="9"/>
        <v>0</v>
      </c>
      <c r="BG19" s="90">
        <f t="shared" si="9"/>
        <v>0</v>
      </c>
      <c r="BH19" s="90">
        <f t="shared" si="9"/>
        <v>0</v>
      </c>
      <c r="BI19" s="90">
        <f t="shared" si="9"/>
        <v>0</v>
      </c>
      <c r="BJ19" s="90">
        <f>BJ20+BJ21</f>
        <v>0</v>
      </c>
      <c r="BK19" s="90">
        <f t="shared" si="9"/>
        <v>0</v>
      </c>
      <c r="BL19" s="90">
        <f t="shared" si="9"/>
        <v>0</v>
      </c>
      <c r="BM19" s="90">
        <f t="shared" si="9"/>
        <v>0</v>
      </c>
      <c r="BN19" s="90">
        <f t="shared" si="9"/>
        <v>0</v>
      </c>
      <c r="BO19" s="90">
        <f t="shared" si="9"/>
        <v>0</v>
      </c>
      <c r="BP19" s="90">
        <f t="shared" si="9"/>
        <v>0</v>
      </c>
      <c r="BQ19" s="90">
        <f t="shared" si="9"/>
        <v>0</v>
      </c>
      <c r="BR19" s="90">
        <f aca="true" t="shared" si="10" ref="BR19:BW19">BR20+BR21</f>
        <v>0</v>
      </c>
      <c r="BS19" s="90">
        <f t="shared" si="10"/>
        <v>0</v>
      </c>
      <c r="BT19" s="90">
        <f t="shared" si="10"/>
        <v>0</v>
      </c>
      <c r="BU19" s="90">
        <f t="shared" si="10"/>
        <v>0</v>
      </c>
      <c r="BV19" s="90">
        <f t="shared" si="10"/>
        <v>0</v>
      </c>
      <c r="BW19" s="90">
        <f t="shared" si="10"/>
        <v>0</v>
      </c>
      <c r="BX19" s="34"/>
      <c r="BY19" s="34"/>
      <c r="BZ19" s="34"/>
      <c r="CA19" s="91"/>
      <c r="CB19" s="91"/>
      <c r="CC19" s="35"/>
      <c r="CD19" s="35"/>
      <c r="CE19" s="35"/>
      <c r="CF19" s="35"/>
      <c r="CG19" s="74"/>
    </row>
    <row r="20" spans="1:85" ht="12.75">
      <c r="A20" s="88">
        <v>60001201</v>
      </c>
      <c r="B20" s="89" t="s">
        <v>342</v>
      </c>
      <c r="C20" s="38">
        <f t="shared" si="6"/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40"/>
      <c r="BX20" s="34"/>
      <c r="BY20" s="34"/>
      <c r="BZ20" s="34"/>
      <c r="CA20" s="35"/>
      <c r="CB20" s="35"/>
      <c r="CC20" s="35"/>
      <c r="CD20" s="35"/>
      <c r="CE20" s="35"/>
      <c r="CF20" s="35"/>
      <c r="CG20" s="74"/>
    </row>
    <row r="21" spans="1:85" ht="12.75">
      <c r="A21" s="88">
        <v>60001202</v>
      </c>
      <c r="B21" s="89" t="s">
        <v>343</v>
      </c>
      <c r="C21" s="38">
        <f t="shared" si="6"/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40"/>
      <c r="BX21" s="34"/>
      <c r="BY21" s="34"/>
      <c r="BZ21" s="34"/>
      <c r="CA21" s="35"/>
      <c r="CB21" s="35"/>
      <c r="CC21" s="35"/>
      <c r="CD21" s="35"/>
      <c r="CE21" s="35"/>
      <c r="CF21" s="35"/>
      <c r="CG21" s="74"/>
    </row>
    <row r="22" spans="1:85" ht="12.75">
      <c r="A22" s="36">
        <v>60002</v>
      </c>
      <c r="B22" s="37" t="s">
        <v>91</v>
      </c>
      <c r="C22" s="38">
        <f t="shared" si="6"/>
        <v>-27626.06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>
        <v>-27626.06</v>
      </c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40"/>
      <c r="BX22" s="34"/>
      <c r="BY22" s="34"/>
      <c r="BZ22" s="34"/>
      <c r="CA22" s="35"/>
      <c r="CB22" s="35"/>
      <c r="CC22" s="35"/>
      <c r="CD22" s="35"/>
      <c r="CE22" s="35"/>
      <c r="CF22" s="35"/>
      <c r="CG22" s="74"/>
    </row>
    <row r="23" spans="1:85" ht="12.75">
      <c r="A23" s="28">
        <v>601</v>
      </c>
      <c r="B23" s="29" t="s">
        <v>92</v>
      </c>
      <c r="C23" s="30">
        <f t="shared" si="6"/>
        <v>35134.46000000002</v>
      </c>
      <c r="D23" s="31">
        <f>D24+D27</f>
        <v>0</v>
      </c>
      <c r="E23" s="32">
        <f aca="true" t="shared" si="11" ref="E23:BQ23">E24+E27</f>
        <v>0</v>
      </c>
      <c r="F23" s="32">
        <f t="shared" si="11"/>
        <v>0</v>
      </c>
      <c r="G23" s="32">
        <f t="shared" si="11"/>
        <v>0</v>
      </c>
      <c r="H23" s="32">
        <f t="shared" si="11"/>
        <v>0</v>
      </c>
      <c r="I23" s="32">
        <f t="shared" si="11"/>
        <v>0</v>
      </c>
      <c r="J23" s="32">
        <f t="shared" si="11"/>
        <v>0</v>
      </c>
      <c r="K23" s="32">
        <f t="shared" si="11"/>
        <v>0</v>
      </c>
      <c r="L23" s="32">
        <f t="shared" si="11"/>
        <v>0</v>
      </c>
      <c r="M23" s="32">
        <f t="shared" si="11"/>
        <v>0</v>
      </c>
      <c r="N23" s="32">
        <f t="shared" si="11"/>
        <v>0</v>
      </c>
      <c r="O23" s="32">
        <f t="shared" si="11"/>
        <v>0</v>
      </c>
      <c r="P23" s="32">
        <f t="shared" si="11"/>
        <v>0</v>
      </c>
      <c r="Q23" s="32">
        <f t="shared" si="11"/>
        <v>0</v>
      </c>
      <c r="R23" s="32">
        <f t="shared" si="11"/>
        <v>0</v>
      </c>
      <c r="S23" s="32">
        <f t="shared" si="11"/>
        <v>0</v>
      </c>
      <c r="T23" s="32">
        <f t="shared" si="11"/>
        <v>0</v>
      </c>
      <c r="U23" s="32">
        <f t="shared" si="11"/>
        <v>0</v>
      </c>
      <c r="V23" s="32">
        <f t="shared" si="11"/>
        <v>0</v>
      </c>
      <c r="W23" s="32">
        <f t="shared" si="11"/>
        <v>0</v>
      </c>
      <c r="X23" s="32">
        <f t="shared" si="11"/>
        <v>0</v>
      </c>
      <c r="Y23" s="32">
        <f t="shared" si="11"/>
        <v>0</v>
      </c>
      <c r="Z23" s="32">
        <f t="shared" si="11"/>
        <v>0</v>
      </c>
      <c r="AA23" s="32">
        <f t="shared" si="11"/>
        <v>0</v>
      </c>
      <c r="AB23" s="32">
        <f t="shared" si="11"/>
        <v>0</v>
      </c>
      <c r="AC23" s="32">
        <f t="shared" si="11"/>
        <v>0</v>
      </c>
      <c r="AD23" s="32">
        <f t="shared" si="11"/>
        <v>0</v>
      </c>
      <c r="AE23" s="32">
        <f t="shared" si="11"/>
        <v>0</v>
      </c>
      <c r="AF23" s="32">
        <f t="shared" si="11"/>
        <v>0</v>
      </c>
      <c r="AG23" s="32">
        <f>AG24+AG27</f>
        <v>0</v>
      </c>
      <c r="AH23" s="32">
        <f>AH24+AH27</f>
        <v>0</v>
      </c>
      <c r="AI23" s="32">
        <f>AI24+AI27</f>
        <v>0</v>
      </c>
      <c r="AJ23" s="32">
        <f t="shared" si="11"/>
        <v>0</v>
      </c>
      <c r="AK23" s="32">
        <f t="shared" si="11"/>
        <v>0</v>
      </c>
      <c r="AL23" s="32">
        <f t="shared" si="11"/>
        <v>0</v>
      </c>
      <c r="AM23" s="32">
        <f>AM24+AM27</f>
        <v>0</v>
      </c>
      <c r="AN23" s="32">
        <f t="shared" si="11"/>
        <v>0</v>
      </c>
      <c r="AO23" s="32">
        <f>AO24+AO27</f>
        <v>0</v>
      </c>
      <c r="AP23" s="32">
        <f>AP24+AP27</f>
        <v>0</v>
      </c>
      <c r="AQ23" s="32">
        <f>AQ24+AQ27</f>
        <v>0</v>
      </c>
      <c r="AR23" s="32">
        <f t="shared" si="11"/>
        <v>0</v>
      </c>
      <c r="AS23" s="32">
        <f t="shared" si="11"/>
        <v>0</v>
      </c>
      <c r="AT23" s="32">
        <f t="shared" si="11"/>
        <v>35134.46000000002</v>
      </c>
      <c r="AU23" s="32">
        <f t="shared" si="11"/>
        <v>0</v>
      </c>
      <c r="AV23" s="32">
        <f t="shared" si="11"/>
        <v>0</v>
      </c>
      <c r="AW23" s="32">
        <f t="shared" si="11"/>
        <v>0</v>
      </c>
      <c r="AX23" s="32">
        <f t="shared" si="11"/>
        <v>0</v>
      </c>
      <c r="AY23" s="32">
        <f t="shared" si="11"/>
        <v>0</v>
      </c>
      <c r="AZ23" s="32">
        <f t="shared" si="11"/>
        <v>0</v>
      </c>
      <c r="BA23" s="32">
        <f t="shared" si="11"/>
        <v>0</v>
      </c>
      <c r="BB23" s="32">
        <f t="shared" si="11"/>
        <v>0</v>
      </c>
      <c r="BC23" s="32">
        <f t="shared" si="11"/>
        <v>0</v>
      </c>
      <c r="BD23" s="32">
        <f>BD24+BD27</f>
        <v>0</v>
      </c>
      <c r="BE23" s="32">
        <f t="shared" si="11"/>
        <v>0</v>
      </c>
      <c r="BF23" s="32">
        <f t="shared" si="11"/>
        <v>0</v>
      </c>
      <c r="BG23" s="32">
        <f t="shared" si="11"/>
        <v>0</v>
      </c>
      <c r="BH23" s="32">
        <f t="shared" si="11"/>
        <v>0</v>
      </c>
      <c r="BI23" s="32">
        <f t="shared" si="11"/>
        <v>0</v>
      </c>
      <c r="BJ23" s="32">
        <f>BJ24+BJ27</f>
        <v>0</v>
      </c>
      <c r="BK23" s="32">
        <f t="shared" si="11"/>
        <v>0</v>
      </c>
      <c r="BL23" s="32">
        <f t="shared" si="11"/>
        <v>0</v>
      </c>
      <c r="BM23" s="32">
        <f t="shared" si="11"/>
        <v>0</v>
      </c>
      <c r="BN23" s="32">
        <f t="shared" si="11"/>
        <v>0</v>
      </c>
      <c r="BO23" s="32">
        <f t="shared" si="11"/>
        <v>0</v>
      </c>
      <c r="BP23" s="33">
        <f t="shared" si="11"/>
        <v>0</v>
      </c>
      <c r="BQ23" s="33">
        <f t="shared" si="11"/>
        <v>0</v>
      </c>
      <c r="BR23" s="33">
        <f aca="true" t="shared" si="12" ref="BR23:BW23">BR24+BR27</f>
        <v>0</v>
      </c>
      <c r="BS23" s="33">
        <f t="shared" si="12"/>
        <v>0</v>
      </c>
      <c r="BT23" s="33">
        <f t="shared" si="12"/>
        <v>0</v>
      </c>
      <c r="BU23" s="33">
        <f t="shared" si="12"/>
        <v>0</v>
      </c>
      <c r="BV23" s="32">
        <f t="shared" si="12"/>
        <v>0</v>
      </c>
      <c r="BW23" s="32">
        <f t="shared" si="12"/>
        <v>0</v>
      </c>
      <c r="BX23" s="34"/>
      <c r="BY23" s="34"/>
      <c r="BZ23" s="34"/>
      <c r="CA23" s="35"/>
      <c r="CB23" s="35"/>
      <c r="CC23" s="35"/>
      <c r="CD23" s="35"/>
      <c r="CE23" s="35"/>
      <c r="CF23" s="35"/>
      <c r="CG23" s="74"/>
    </row>
    <row r="24" spans="1:85" ht="12.75">
      <c r="A24" s="36">
        <v>60101</v>
      </c>
      <c r="B24" s="37" t="s">
        <v>93</v>
      </c>
      <c r="C24" s="38">
        <f t="shared" si="6"/>
        <v>26824.24000000002</v>
      </c>
      <c r="D24" s="41">
        <f>D25+D26</f>
        <v>0</v>
      </c>
      <c r="E24" s="42">
        <f aca="true" t="shared" si="13" ref="E24:BQ24">E25+E26</f>
        <v>0</v>
      </c>
      <c r="F24" s="42">
        <f t="shared" si="13"/>
        <v>0</v>
      </c>
      <c r="G24" s="42">
        <f t="shared" si="13"/>
        <v>0</v>
      </c>
      <c r="H24" s="42">
        <f t="shared" si="13"/>
        <v>0</v>
      </c>
      <c r="I24" s="42">
        <f t="shared" si="13"/>
        <v>0</v>
      </c>
      <c r="J24" s="42">
        <f t="shared" si="13"/>
        <v>0</v>
      </c>
      <c r="K24" s="42">
        <f t="shared" si="13"/>
        <v>0</v>
      </c>
      <c r="L24" s="42">
        <f t="shared" si="13"/>
        <v>0</v>
      </c>
      <c r="M24" s="42">
        <f t="shared" si="13"/>
        <v>0</v>
      </c>
      <c r="N24" s="42">
        <f t="shared" si="13"/>
        <v>0</v>
      </c>
      <c r="O24" s="42">
        <f t="shared" si="13"/>
        <v>0</v>
      </c>
      <c r="P24" s="42">
        <f t="shared" si="13"/>
        <v>0</v>
      </c>
      <c r="Q24" s="42">
        <f t="shared" si="13"/>
        <v>0</v>
      </c>
      <c r="R24" s="42">
        <f t="shared" si="13"/>
        <v>0</v>
      </c>
      <c r="S24" s="42">
        <f t="shared" si="13"/>
        <v>0</v>
      </c>
      <c r="T24" s="42">
        <f t="shared" si="13"/>
        <v>0</v>
      </c>
      <c r="U24" s="42">
        <f t="shared" si="13"/>
        <v>0</v>
      </c>
      <c r="V24" s="42">
        <f t="shared" si="13"/>
        <v>0</v>
      </c>
      <c r="W24" s="42">
        <f t="shared" si="13"/>
        <v>0</v>
      </c>
      <c r="X24" s="42">
        <f t="shared" si="13"/>
        <v>0</v>
      </c>
      <c r="Y24" s="42">
        <f t="shared" si="13"/>
        <v>0</v>
      </c>
      <c r="Z24" s="42">
        <f t="shared" si="13"/>
        <v>0</v>
      </c>
      <c r="AA24" s="42">
        <f t="shared" si="13"/>
        <v>0</v>
      </c>
      <c r="AB24" s="42">
        <f t="shared" si="13"/>
        <v>0</v>
      </c>
      <c r="AC24" s="42">
        <f t="shared" si="13"/>
        <v>0</v>
      </c>
      <c r="AD24" s="42">
        <f t="shared" si="13"/>
        <v>0</v>
      </c>
      <c r="AE24" s="42">
        <f t="shared" si="13"/>
        <v>0</v>
      </c>
      <c r="AF24" s="42">
        <f t="shared" si="13"/>
        <v>0</v>
      </c>
      <c r="AG24" s="42">
        <f>AG25+AG26</f>
        <v>0</v>
      </c>
      <c r="AH24" s="42">
        <f>AH25+AH26</f>
        <v>0</v>
      </c>
      <c r="AI24" s="42">
        <f>AI25+AI26</f>
        <v>0</v>
      </c>
      <c r="AJ24" s="42">
        <f t="shared" si="13"/>
        <v>0</v>
      </c>
      <c r="AK24" s="42">
        <f t="shared" si="13"/>
        <v>0</v>
      </c>
      <c r="AL24" s="42">
        <f t="shared" si="13"/>
        <v>0</v>
      </c>
      <c r="AM24" s="42">
        <f>AM25+AM26</f>
        <v>0</v>
      </c>
      <c r="AN24" s="42">
        <f t="shared" si="13"/>
        <v>0</v>
      </c>
      <c r="AO24" s="42">
        <f>AO25+AO26</f>
        <v>0</v>
      </c>
      <c r="AP24" s="42">
        <f>AP25+AP26</f>
        <v>0</v>
      </c>
      <c r="AQ24" s="42">
        <f>AQ25+AQ26</f>
        <v>0</v>
      </c>
      <c r="AR24" s="42">
        <f t="shared" si="13"/>
        <v>0</v>
      </c>
      <c r="AS24" s="42">
        <f t="shared" si="13"/>
        <v>0</v>
      </c>
      <c r="AT24" s="42">
        <f t="shared" si="13"/>
        <v>26824.24000000002</v>
      </c>
      <c r="AU24" s="42">
        <f t="shared" si="13"/>
        <v>0</v>
      </c>
      <c r="AV24" s="42">
        <f t="shared" si="13"/>
        <v>0</v>
      </c>
      <c r="AW24" s="42">
        <f t="shared" si="13"/>
        <v>0</v>
      </c>
      <c r="AX24" s="42">
        <f t="shared" si="13"/>
        <v>0</v>
      </c>
      <c r="AY24" s="42">
        <f t="shared" si="13"/>
        <v>0</v>
      </c>
      <c r="AZ24" s="42">
        <f t="shared" si="13"/>
        <v>0</v>
      </c>
      <c r="BA24" s="42">
        <f t="shared" si="13"/>
        <v>0</v>
      </c>
      <c r="BB24" s="42">
        <f t="shared" si="13"/>
        <v>0</v>
      </c>
      <c r="BC24" s="42">
        <f t="shared" si="13"/>
        <v>0</v>
      </c>
      <c r="BD24" s="42">
        <f>BD25+BD26</f>
        <v>0</v>
      </c>
      <c r="BE24" s="42">
        <f t="shared" si="13"/>
        <v>0</v>
      </c>
      <c r="BF24" s="42">
        <f t="shared" si="13"/>
        <v>0</v>
      </c>
      <c r="BG24" s="42">
        <f t="shared" si="13"/>
        <v>0</v>
      </c>
      <c r="BH24" s="42">
        <f t="shared" si="13"/>
        <v>0</v>
      </c>
      <c r="BI24" s="42">
        <f t="shared" si="13"/>
        <v>0</v>
      </c>
      <c r="BJ24" s="42">
        <f>BJ25+BJ26</f>
        <v>0</v>
      </c>
      <c r="BK24" s="42">
        <f t="shared" si="13"/>
        <v>0</v>
      </c>
      <c r="BL24" s="42">
        <f t="shared" si="13"/>
        <v>0</v>
      </c>
      <c r="BM24" s="42">
        <f t="shared" si="13"/>
        <v>0</v>
      </c>
      <c r="BN24" s="42">
        <f t="shared" si="13"/>
        <v>0</v>
      </c>
      <c r="BO24" s="42">
        <f t="shared" si="13"/>
        <v>0</v>
      </c>
      <c r="BP24" s="43">
        <f t="shared" si="13"/>
        <v>0</v>
      </c>
      <c r="BQ24" s="43">
        <f t="shared" si="13"/>
        <v>0</v>
      </c>
      <c r="BR24" s="43">
        <f aca="true" t="shared" si="14" ref="BR24:BW24">BR25+BR26</f>
        <v>0</v>
      </c>
      <c r="BS24" s="43">
        <f t="shared" si="14"/>
        <v>0</v>
      </c>
      <c r="BT24" s="43">
        <f t="shared" si="14"/>
        <v>0</v>
      </c>
      <c r="BU24" s="43">
        <f t="shared" si="14"/>
        <v>0</v>
      </c>
      <c r="BV24" s="42">
        <f t="shared" si="14"/>
        <v>0</v>
      </c>
      <c r="BW24" s="42">
        <f t="shared" si="14"/>
        <v>0</v>
      </c>
      <c r="BX24" s="34"/>
      <c r="BY24" s="34"/>
      <c r="BZ24" s="34"/>
      <c r="CA24" s="35"/>
      <c r="CB24" s="35"/>
      <c r="CC24" s="35"/>
      <c r="CD24" s="35"/>
      <c r="CE24" s="35"/>
      <c r="CF24" s="35"/>
      <c r="CG24" s="74"/>
    </row>
    <row r="25" spans="1:85" ht="12.75">
      <c r="A25" s="44">
        <v>601011</v>
      </c>
      <c r="B25" s="45" t="s">
        <v>94</v>
      </c>
      <c r="C25" s="22">
        <f t="shared" si="6"/>
        <v>-150927.9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39">
        <v>-150927.9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7"/>
      <c r="BW25" s="47"/>
      <c r="BX25" s="34"/>
      <c r="BY25" s="34"/>
      <c r="BZ25" s="34"/>
      <c r="CA25" s="35"/>
      <c r="CB25" s="35"/>
      <c r="CC25" s="35"/>
      <c r="CD25" s="35"/>
      <c r="CE25" s="35"/>
      <c r="CF25" s="35"/>
      <c r="CG25" s="74"/>
    </row>
    <row r="26" spans="1:85" ht="12.75">
      <c r="A26" s="44">
        <v>601012</v>
      </c>
      <c r="B26" s="45" t="s">
        <v>95</v>
      </c>
      <c r="C26" s="22">
        <f t="shared" si="6"/>
        <v>177752.14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39">
        <v>177752.14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47"/>
      <c r="BX26" s="34"/>
      <c r="BY26" s="34"/>
      <c r="BZ26" s="34"/>
      <c r="CA26" s="35"/>
      <c r="CB26" s="35"/>
      <c r="CC26" s="35"/>
      <c r="CD26" s="35"/>
      <c r="CE26" s="35"/>
      <c r="CF26" s="35"/>
      <c r="CG26" s="74"/>
    </row>
    <row r="27" spans="1:85" ht="12.75">
      <c r="A27" s="36">
        <v>60102</v>
      </c>
      <c r="B27" s="37" t="s">
        <v>96</v>
      </c>
      <c r="C27" s="38">
        <f t="shared" si="6"/>
        <v>8310.22</v>
      </c>
      <c r="D27" s="41">
        <f>D28+D29</f>
        <v>0</v>
      </c>
      <c r="E27" s="42">
        <f aca="true" t="shared" si="15" ref="E27:BQ27">E28+E29</f>
        <v>0</v>
      </c>
      <c r="F27" s="42">
        <f t="shared" si="15"/>
        <v>0</v>
      </c>
      <c r="G27" s="42">
        <f t="shared" si="15"/>
        <v>0</v>
      </c>
      <c r="H27" s="42">
        <f t="shared" si="15"/>
        <v>0</v>
      </c>
      <c r="I27" s="42">
        <f t="shared" si="15"/>
        <v>0</v>
      </c>
      <c r="J27" s="42">
        <f t="shared" si="15"/>
        <v>0</v>
      </c>
      <c r="K27" s="42">
        <f t="shared" si="15"/>
        <v>0</v>
      </c>
      <c r="L27" s="42">
        <f t="shared" si="15"/>
        <v>0</v>
      </c>
      <c r="M27" s="42">
        <f t="shared" si="15"/>
        <v>0</v>
      </c>
      <c r="N27" s="42">
        <f t="shared" si="15"/>
        <v>0</v>
      </c>
      <c r="O27" s="42">
        <f t="shared" si="15"/>
        <v>0</v>
      </c>
      <c r="P27" s="42">
        <f t="shared" si="15"/>
        <v>0</v>
      </c>
      <c r="Q27" s="42">
        <f t="shared" si="15"/>
        <v>0</v>
      </c>
      <c r="R27" s="42">
        <f t="shared" si="15"/>
        <v>0</v>
      </c>
      <c r="S27" s="42">
        <f t="shared" si="15"/>
        <v>0</v>
      </c>
      <c r="T27" s="42">
        <f t="shared" si="15"/>
        <v>0</v>
      </c>
      <c r="U27" s="42">
        <f t="shared" si="15"/>
        <v>0</v>
      </c>
      <c r="V27" s="42">
        <f t="shared" si="15"/>
        <v>0</v>
      </c>
      <c r="W27" s="42">
        <f t="shared" si="15"/>
        <v>0</v>
      </c>
      <c r="X27" s="42">
        <f t="shared" si="15"/>
        <v>0</v>
      </c>
      <c r="Y27" s="42">
        <f t="shared" si="15"/>
        <v>0</v>
      </c>
      <c r="Z27" s="42">
        <f t="shared" si="15"/>
        <v>0</v>
      </c>
      <c r="AA27" s="42">
        <f t="shared" si="15"/>
        <v>0</v>
      </c>
      <c r="AB27" s="42">
        <f t="shared" si="15"/>
        <v>0</v>
      </c>
      <c r="AC27" s="42">
        <f t="shared" si="15"/>
        <v>0</v>
      </c>
      <c r="AD27" s="42">
        <f t="shared" si="15"/>
        <v>0</v>
      </c>
      <c r="AE27" s="42">
        <f t="shared" si="15"/>
        <v>0</v>
      </c>
      <c r="AF27" s="42">
        <f t="shared" si="15"/>
        <v>0</v>
      </c>
      <c r="AG27" s="42">
        <f>AG28+AG29</f>
        <v>0</v>
      </c>
      <c r="AH27" s="42">
        <f>AH28+AH29</f>
        <v>0</v>
      </c>
      <c r="AI27" s="42">
        <f>AI28+AI29</f>
        <v>0</v>
      </c>
      <c r="AJ27" s="42">
        <f t="shared" si="15"/>
        <v>0</v>
      </c>
      <c r="AK27" s="42">
        <f t="shared" si="15"/>
        <v>0</v>
      </c>
      <c r="AL27" s="42">
        <f t="shared" si="15"/>
        <v>0</v>
      </c>
      <c r="AM27" s="42">
        <f>AM28+AM29</f>
        <v>0</v>
      </c>
      <c r="AN27" s="42">
        <f t="shared" si="15"/>
        <v>0</v>
      </c>
      <c r="AO27" s="42">
        <f>AO28+AO29</f>
        <v>0</v>
      </c>
      <c r="AP27" s="42">
        <f>AP28+AP29</f>
        <v>0</v>
      </c>
      <c r="AQ27" s="42">
        <f>AQ28+AQ29</f>
        <v>0</v>
      </c>
      <c r="AR27" s="42">
        <f t="shared" si="15"/>
        <v>0</v>
      </c>
      <c r="AS27" s="42">
        <f t="shared" si="15"/>
        <v>0</v>
      </c>
      <c r="AT27" s="42">
        <f t="shared" si="15"/>
        <v>8310.22</v>
      </c>
      <c r="AU27" s="42">
        <f t="shared" si="15"/>
        <v>0</v>
      </c>
      <c r="AV27" s="42">
        <f t="shared" si="15"/>
        <v>0</v>
      </c>
      <c r="AW27" s="42">
        <f t="shared" si="15"/>
        <v>0</v>
      </c>
      <c r="AX27" s="42">
        <f t="shared" si="15"/>
        <v>0</v>
      </c>
      <c r="AY27" s="42">
        <f t="shared" si="15"/>
        <v>0</v>
      </c>
      <c r="AZ27" s="42">
        <f t="shared" si="15"/>
        <v>0</v>
      </c>
      <c r="BA27" s="42">
        <f t="shared" si="15"/>
        <v>0</v>
      </c>
      <c r="BB27" s="42">
        <f t="shared" si="15"/>
        <v>0</v>
      </c>
      <c r="BC27" s="42">
        <f t="shared" si="15"/>
        <v>0</v>
      </c>
      <c r="BD27" s="42">
        <f>BD28+BD29</f>
        <v>0</v>
      </c>
      <c r="BE27" s="42">
        <f t="shared" si="15"/>
        <v>0</v>
      </c>
      <c r="BF27" s="42">
        <f t="shared" si="15"/>
        <v>0</v>
      </c>
      <c r="BG27" s="42">
        <f t="shared" si="15"/>
        <v>0</v>
      </c>
      <c r="BH27" s="42">
        <f t="shared" si="15"/>
        <v>0</v>
      </c>
      <c r="BI27" s="42">
        <f t="shared" si="15"/>
        <v>0</v>
      </c>
      <c r="BJ27" s="42">
        <f>BJ28+BJ29</f>
        <v>0</v>
      </c>
      <c r="BK27" s="42">
        <f t="shared" si="15"/>
        <v>0</v>
      </c>
      <c r="BL27" s="42">
        <f t="shared" si="15"/>
        <v>0</v>
      </c>
      <c r="BM27" s="42">
        <f t="shared" si="15"/>
        <v>0</v>
      </c>
      <c r="BN27" s="42">
        <f t="shared" si="15"/>
        <v>0</v>
      </c>
      <c r="BO27" s="42">
        <f t="shared" si="15"/>
        <v>0</v>
      </c>
      <c r="BP27" s="43">
        <f t="shared" si="15"/>
        <v>0</v>
      </c>
      <c r="BQ27" s="43">
        <f t="shared" si="15"/>
        <v>0</v>
      </c>
      <c r="BR27" s="43">
        <f aca="true" t="shared" si="16" ref="BR27:BW27">BR28+BR29</f>
        <v>0</v>
      </c>
      <c r="BS27" s="43">
        <f t="shared" si="16"/>
        <v>0</v>
      </c>
      <c r="BT27" s="43">
        <f t="shared" si="16"/>
        <v>0</v>
      </c>
      <c r="BU27" s="43">
        <f t="shared" si="16"/>
        <v>0</v>
      </c>
      <c r="BV27" s="42">
        <f t="shared" si="16"/>
        <v>0</v>
      </c>
      <c r="BW27" s="42">
        <f t="shared" si="16"/>
        <v>0</v>
      </c>
      <c r="BX27" s="34"/>
      <c r="BY27" s="34"/>
      <c r="BZ27" s="34"/>
      <c r="CA27" s="35"/>
      <c r="CB27" s="35"/>
      <c r="CC27" s="35"/>
      <c r="CD27" s="35"/>
      <c r="CE27" s="35"/>
      <c r="CF27" s="35"/>
      <c r="CG27" s="74"/>
    </row>
    <row r="28" spans="1:85" ht="12.75">
      <c r="A28" s="44">
        <v>601021</v>
      </c>
      <c r="B28" s="48" t="s">
        <v>97</v>
      </c>
      <c r="C28" s="22">
        <f t="shared" si="6"/>
        <v>23682.32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39">
        <v>23682.32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7"/>
      <c r="BW28" s="47"/>
      <c r="BX28" s="34"/>
      <c r="BY28" s="34"/>
      <c r="BZ28" s="34"/>
      <c r="CA28" s="35"/>
      <c r="CB28" s="35"/>
      <c r="CC28" s="35"/>
      <c r="CD28" s="35"/>
      <c r="CE28" s="35"/>
      <c r="CF28" s="35"/>
      <c r="CG28" s="74"/>
    </row>
    <row r="29" spans="1:85" ht="12.75">
      <c r="A29" s="44">
        <v>601022</v>
      </c>
      <c r="B29" s="45" t="s">
        <v>98</v>
      </c>
      <c r="C29" s="22">
        <f t="shared" si="6"/>
        <v>-15372.1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39">
        <v>-15372.1</v>
      </c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7"/>
      <c r="BW29" s="47"/>
      <c r="BX29" s="34"/>
      <c r="BY29" s="34"/>
      <c r="BZ29" s="34"/>
      <c r="CA29" s="35"/>
      <c r="CB29" s="35"/>
      <c r="CC29" s="35"/>
      <c r="CD29" s="35"/>
      <c r="CE29" s="35"/>
      <c r="CF29" s="35"/>
      <c r="CG29" s="74"/>
    </row>
    <row r="30" spans="1:85" ht="12.75">
      <c r="A30" s="28">
        <v>602</v>
      </c>
      <c r="B30" s="29" t="s">
        <v>99</v>
      </c>
      <c r="C30" s="30">
        <f t="shared" si="6"/>
        <v>-253781</v>
      </c>
      <c r="D30" s="31">
        <f>D31+D34</f>
        <v>0</v>
      </c>
      <c r="E30" s="32">
        <f aca="true" t="shared" si="17" ref="E30:BQ30">E31+E34</f>
        <v>0</v>
      </c>
      <c r="F30" s="32">
        <f t="shared" si="17"/>
        <v>0</v>
      </c>
      <c r="G30" s="32">
        <f t="shared" si="17"/>
        <v>0</v>
      </c>
      <c r="H30" s="32">
        <f t="shared" si="17"/>
        <v>0</v>
      </c>
      <c r="I30" s="32">
        <f t="shared" si="17"/>
        <v>0</v>
      </c>
      <c r="J30" s="32">
        <f t="shared" si="17"/>
        <v>0</v>
      </c>
      <c r="K30" s="32">
        <f t="shared" si="17"/>
        <v>0</v>
      </c>
      <c r="L30" s="32">
        <f t="shared" si="17"/>
        <v>0</v>
      </c>
      <c r="M30" s="32">
        <f t="shared" si="17"/>
        <v>0</v>
      </c>
      <c r="N30" s="32">
        <f t="shared" si="17"/>
        <v>0</v>
      </c>
      <c r="O30" s="32">
        <f t="shared" si="17"/>
        <v>0</v>
      </c>
      <c r="P30" s="32">
        <f t="shared" si="17"/>
        <v>0</v>
      </c>
      <c r="Q30" s="32">
        <f t="shared" si="17"/>
        <v>0</v>
      </c>
      <c r="R30" s="32">
        <f t="shared" si="17"/>
        <v>0</v>
      </c>
      <c r="S30" s="32">
        <f t="shared" si="17"/>
        <v>0</v>
      </c>
      <c r="T30" s="32">
        <f t="shared" si="17"/>
        <v>0</v>
      </c>
      <c r="U30" s="32">
        <f t="shared" si="17"/>
        <v>0</v>
      </c>
      <c r="V30" s="32">
        <f t="shared" si="17"/>
        <v>0</v>
      </c>
      <c r="W30" s="32">
        <f t="shared" si="17"/>
        <v>0</v>
      </c>
      <c r="X30" s="32">
        <f t="shared" si="17"/>
        <v>0</v>
      </c>
      <c r="Y30" s="32">
        <f t="shared" si="17"/>
        <v>0</v>
      </c>
      <c r="Z30" s="32">
        <f t="shared" si="17"/>
        <v>0</v>
      </c>
      <c r="AA30" s="32">
        <f t="shared" si="17"/>
        <v>0</v>
      </c>
      <c r="AB30" s="32">
        <f t="shared" si="17"/>
        <v>0</v>
      </c>
      <c r="AC30" s="32">
        <f t="shared" si="17"/>
        <v>0</v>
      </c>
      <c r="AD30" s="32">
        <f t="shared" si="17"/>
        <v>0</v>
      </c>
      <c r="AE30" s="32">
        <f t="shared" si="17"/>
        <v>0</v>
      </c>
      <c r="AF30" s="32">
        <f t="shared" si="17"/>
        <v>0</v>
      </c>
      <c r="AG30" s="32">
        <f>AG31+AG34</f>
        <v>0</v>
      </c>
      <c r="AH30" s="32">
        <f>AH31+AH34</f>
        <v>0</v>
      </c>
      <c r="AI30" s="32">
        <f>AI31+AI34</f>
        <v>0</v>
      </c>
      <c r="AJ30" s="32">
        <f t="shared" si="17"/>
        <v>0</v>
      </c>
      <c r="AK30" s="32">
        <f t="shared" si="17"/>
        <v>0</v>
      </c>
      <c r="AL30" s="32">
        <f t="shared" si="17"/>
        <v>0</v>
      </c>
      <c r="AM30" s="32">
        <f>AM31+AM34</f>
        <v>0</v>
      </c>
      <c r="AN30" s="32">
        <f t="shared" si="17"/>
        <v>0</v>
      </c>
      <c r="AO30" s="32">
        <f>AO31+AO34</f>
        <v>0</v>
      </c>
      <c r="AP30" s="32">
        <f>AP31+AP34</f>
        <v>0</v>
      </c>
      <c r="AQ30" s="32">
        <f>AQ31+AQ34</f>
        <v>0</v>
      </c>
      <c r="AR30" s="32">
        <f t="shared" si="17"/>
        <v>0</v>
      </c>
      <c r="AS30" s="32">
        <f t="shared" si="17"/>
        <v>0</v>
      </c>
      <c r="AT30" s="32">
        <f t="shared" si="17"/>
        <v>-253781</v>
      </c>
      <c r="AU30" s="32">
        <f t="shared" si="17"/>
        <v>0</v>
      </c>
      <c r="AV30" s="32">
        <f t="shared" si="17"/>
        <v>0</v>
      </c>
      <c r="AW30" s="32">
        <f t="shared" si="17"/>
        <v>0</v>
      </c>
      <c r="AX30" s="32">
        <f t="shared" si="17"/>
        <v>0</v>
      </c>
      <c r="AY30" s="32">
        <f t="shared" si="17"/>
        <v>0</v>
      </c>
      <c r="AZ30" s="32">
        <f t="shared" si="17"/>
        <v>0</v>
      </c>
      <c r="BA30" s="32">
        <f t="shared" si="17"/>
        <v>0</v>
      </c>
      <c r="BB30" s="32">
        <f t="shared" si="17"/>
        <v>0</v>
      </c>
      <c r="BC30" s="32">
        <f t="shared" si="17"/>
        <v>0</v>
      </c>
      <c r="BD30" s="32">
        <f>BD31+BD34</f>
        <v>0</v>
      </c>
      <c r="BE30" s="32">
        <f t="shared" si="17"/>
        <v>0</v>
      </c>
      <c r="BF30" s="32">
        <f t="shared" si="17"/>
        <v>0</v>
      </c>
      <c r="BG30" s="32">
        <f t="shared" si="17"/>
        <v>0</v>
      </c>
      <c r="BH30" s="32">
        <f t="shared" si="17"/>
        <v>0</v>
      </c>
      <c r="BI30" s="32">
        <f t="shared" si="17"/>
        <v>0</v>
      </c>
      <c r="BJ30" s="32">
        <f>BJ31+BJ34</f>
        <v>0</v>
      </c>
      <c r="BK30" s="32">
        <f t="shared" si="17"/>
        <v>0</v>
      </c>
      <c r="BL30" s="32">
        <f t="shared" si="17"/>
        <v>0</v>
      </c>
      <c r="BM30" s="32">
        <f t="shared" si="17"/>
        <v>0</v>
      </c>
      <c r="BN30" s="32">
        <f t="shared" si="17"/>
        <v>0</v>
      </c>
      <c r="BO30" s="32">
        <f t="shared" si="17"/>
        <v>0</v>
      </c>
      <c r="BP30" s="33">
        <f t="shared" si="17"/>
        <v>0</v>
      </c>
      <c r="BQ30" s="33">
        <f t="shared" si="17"/>
        <v>0</v>
      </c>
      <c r="BR30" s="33">
        <f aca="true" t="shared" si="18" ref="BR30:BW30">BR31+BR34</f>
        <v>0</v>
      </c>
      <c r="BS30" s="33">
        <f t="shared" si="18"/>
        <v>0</v>
      </c>
      <c r="BT30" s="33">
        <f t="shared" si="18"/>
        <v>0</v>
      </c>
      <c r="BU30" s="33">
        <f t="shared" si="18"/>
        <v>0</v>
      </c>
      <c r="BV30" s="32">
        <f t="shared" si="18"/>
        <v>0</v>
      </c>
      <c r="BW30" s="32">
        <f t="shared" si="18"/>
        <v>0</v>
      </c>
      <c r="BX30" s="34"/>
      <c r="BY30" s="34"/>
      <c r="BZ30" s="34"/>
      <c r="CA30" s="35"/>
      <c r="CB30" s="35"/>
      <c r="CC30" s="35"/>
      <c r="CD30" s="35"/>
      <c r="CE30" s="35"/>
      <c r="CF30" s="35"/>
      <c r="CG30" s="74"/>
    </row>
    <row r="31" spans="1:85" ht="12.75">
      <c r="A31" s="36">
        <v>60201</v>
      </c>
      <c r="B31" s="37" t="s">
        <v>100</v>
      </c>
      <c r="C31" s="38">
        <f t="shared" si="6"/>
        <v>-253781</v>
      </c>
      <c r="D31" s="41">
        <f>D32+D33</f>
        <v>0</v>
      </c>
      <c r="E31" s="42">
        <f aca="true" t="shared" si="19" ref="E31:BQ31">E32+E33</f>
        <v>0</v>
      </c>
      <c r="F31" s="42">
        <f t="shared" si="19"/>
        <v>0</v>
      </c>
      <c r="G31" s="42">
        <f t="shared" si="19"/>
        <v>0</v>
      </c>
      <c r="H31" s="42">
        <f t="shared" si="19"/>
        <v>0</v>
      </c>
      <c r="I31" s="42">
        <f t="shared" si="19"/>
        <v>0</v>
      </c>
      <c r="J31" s="42">
        <f t="shared" si="19"/>
        <v>0</v>
      </c>
      <c r="K31" s="42">
        <f t="shared" si="19"/>
        <v>0</v>
      </c>
      <c r="L31" s="42">
        <f t="shared" si="19"/>
        <v>0</v>
      </c>
      <c r="M31" s="42">
        <f t="shared" si="19"/>
        <v>0</v>
      </c>
      <c r="N31" s="42">
        <f t="shared" si="19"/>
        <v>0</v>
      </c>
      <c r="O31" s="42">
        <f t="shared" si="19"/>
        <v>0</v>
      </c>
      <c r="P31" s="42">
        <f t="shared" si="19"/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42">
        <f t="shared" si="19"/>
        <v>0</v>
      </c>
      <c r="Y31" s="42">
        <f t="shared" si="19"/>
        <v>0</v>
      </c>
      <c r="Z31" s="42">
        <f t="shared" si="19"/>
        <v>0</v>
      </c>
      <c r="AA31" s="42">
        <f t="shared" si="19"/>
        <v>0</v>
      </c>
      <c r="AB31" s="42">
        <f t="shared" si="19"/>
        <v>0</v>
      </c>
      <c r="AC31" s="42">
        <f t="shared" si="19"/>
        <v>0</v>
      </c>
      <c r="AD31" s="42">
        <f t="shared" si="19"/>
        <v>0</v>
      </c>
      <c r="AE31" s="42">
        <f t="shared" si="19"/>
        <v>0</v>
      </c>
      <c r="AF31" s="42">
        <f t="shared" si="19"/>
        <v>0</v>
      </c>
      <c r="AG31" s="42">
        <f>AG32+AG33</f>
        <v>0</v>
      </c>
      <c r="AH31" s="42">
        <f>AH32+AH33</f>
        <v>0</v>
      </c>
      <c r="AI31" s="42">
        <f>AI32+AI33</f>
        <v>0</v>
      </c>
      <c r="AJ31" s="42">
        <f t="shared" si="19"/>
        <v>0</v>
      </c>
      <c r="AK31" s="42">
        <f t="shared" si="19"/>
        <v>0</v>
      </c>
      <c r="AL31" s="42">
        <f t="shared" si="19"/>
        <v>0</v>
      </c>
      <c r="AM31" s="42">
        <f>AM32+AM33</f>
        <v>0</v>
      </c>
      <c r="AN31" s="42">
        <f t="shared" si="19"/>
        <v>0</v>
      </c>
      <c r="AO31" s="42">
        <f>AO32+AO33</f>
        <v>0</v>
      </c>
      <c r="AP31" s="42">
        <f>AP32+AP33</f>
        <v>0</v>
      </c>
      <c r="AQ31" s="42">
        <f>AQ32+AQ33</f>
        <v>0</v>
      </c>
      <c r="AR31" s="42">
        <f t="shared" si="19"/>
        <v>0</v>
      </c>
      <c r="AS31" s="42">
        <f t="shared" si="19"/>
        <v>0</v>
      </c>
      <c r="AT31" s="42">
        <f t="shared" si="19"/>
        <v>-253781</v>
      </c>
      <c r="AU31" s="42">
        <f t="shared" si="19"/>
        <v>0</v>
      </c>
      <c r="AV31" s="42">
        <f t="shared" si="19"/>
        <v>0</v>
      </c>
      <c r="AW31" s="42">
        <f t="shared" si="19"/>
        <v>0</v>
      </c>
      <c r="AX31" s="42">
        <f t="shared" si="19"/>
        <v>0</v>
      </c>
      <c r="AY31" s="42">
        <f t="shared" si="19"/>
        <v>0</v>
      </c>
      <c r="AZ31" s="42">
        <f t="shared" si="19"/>
        <v>0</v>
      </c>
      <c r="BA31" s="42">
        <f t="shared" si="19"/>
        <v>0</v>
      </c>
      <c r="BB31" s="42">
        <f t="shared" si="19"/>
        <v>0</v>
      </c>
      <c r="BC31" s="42">
        <f t="shared" si="19"/>
        <v>0</v>
      </c>
      <c r="BD31" s="42">
        <f>BD32+BD33</f>
        <v>0</v>
      </c>
      <c r="BE31" s="42">
        <f t="shared" si="19"/>
        <v>0</v>
      </c>
      <c r="BF31" s="42">
        <f t="shared" si="19"/>
        <v>0</v>
      </c>
      <c r="BG31" s="42">
        <f t="shared" si="19"/>
        <v>0</v>
      </c>
      <c r="BH31" s="42">
        <f t="shared" si="19"/>
        <v>0</v>
      </c>
      <c r="BI31" s="42">
        <f t="shared" si="19"/>
        <v>0</v>
      </c>
      <c r="BJ31" s="42">
        <f>BJ32+BJ33</f>
        <v>0</v>
      </c>
      <c r="BK31" s="42">
        <f t="shared" si="19"/>
        <v>0</v>
      </c>
      <c r="BL31" s="42">
        <f t="shared" si="19"/>
        <v>0</v>
      </c>
      <c r="BM31" s="42">
        <f t="shared" si="19"/>
        <v>0</v>
      </c>
      <c r="BN31" s="42">
        <f t="shared" si="19"/>
        <v>0</v>
      </c>
      <c r="BO31" s="42">
        <f t="shared" si="19"/>
        <v>0</v>
      </c>
      <c r="BP31" s="43">
        <f t="shared" si="19"/>
        <v>0</v>
      </c>
      <c r="BQ31" s="43">
        <f t="shared" si="19"/>
        <v>0</v>
      </c>
      <c r="BR31" s="43">
        <f aca="true" t="shared" si="20" ref="BR31:BW31">BR32+BR33</f>
        <v>0</v>
      </c>
      <c r="BS31" s="43">
        <f t="shared" si="20"/>
        <v>0</v>
      </c>
      <c r="BT31" s="43">
        <f t="shared" si="20"/>
        <v>0</v>
      </c>
      <c r="BU31" s="43">
        <f t="shared" si="20"/>
        <v>0</v>
      </c>
      <c r="BV31" s="42">
        <f t="shared" si="20"/>
        <v>0</v>
      </c>
      <c r="BW31" s="42">
        <f t="shared" si="20"/>
        <v>0</v>
      </c>
      <c r="BX31" s="34"/>
      <c r="BY31" s="34"/>
      <c r="BZ31" s="34"/>
      <c r="CA31" s="35"/>
      <c r="CB31" s="35"/>
      <c r="CC31" s="35"/>
      <c r="CD31" s="35"/>
      <c r="CE31" s="35"/>
      <c r="CF31" s="35"/>
      <c r="CG31" s="74"/>
    </row>
    <row r="32" spans="1:85" ht="12.75">
      <c r="A32" s="44">
        <v>602011</v>
      </c>
      <c r="B32" s="45" t="s">
        <v>101</v>
      </c>
      <c r="C32" s="22">
        <f t="shared" si="6"/>
        <v>-301020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39">
        <v>-301020</v>
      </c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7"/>
      <c r="BW32" s="47"/>
      <c r="BX32" s="34"/>
      <c r="BY32" s="34"/>
      <c r="BZ32" s="34"/>
      <c r="CA32" s="35"/>
      <c r="CB32" s="35"/>
      <c r="CC32" s="35"/>
      <c r="CD32" s="35"/>
      <c r="CE32" s="35"/>
      <c r="CF32" s="35"/>
      <c r="CG32" s="74"/>
    </row>
    <row r="33" spans="1:85" ht="12.75">
      <c r="A33" s="44">
        <v>602012</v>
      </c>
      <c r="B33" s="45" t="s">
        <v>102</v>
      </c>
      <c r="C33" s="22">
        <f t="shared" si="6"/>
        <v>47239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39">
        <v>47239</v>
      </c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7"/>
      <c r="BX33" s="34"/>
      <c r="BY33" s="34"/>
      <c r="BZ33" s="34"/>
      <c r="CA33" s="35"/>
      <c r="CB33" s="35"/>
      <c r="CC33" s="35"/>
      <c r="CD33" s="35"/>
      <c r="CE33" s="35"/>
      <c r="CF33" s="35"/>
      <c r="CG33" s="74"/>
    </row>
    <row r="34" spans="1:85" ht="12.75">
      <c r="A34" s="36">
        <v>60202</v>
      </c>
      <c r="B34" s="37" t="s">
        <v>103</v>
      </c>
      <c r="C34" s="38">
        <f t="shared" si="6"/>
        <v>0</v>
      </c>
      <c r="D34" s="41">
        <f>D35+D36</f>
        <v>0</v>
      </c>
      <c r="E34" s="42">
        <f aca="true" t="shared" si="21" ref="E34:BQ34">E35+E36</f>
        <v>0</v>
      </c>
      <c r="F34" s="42">
        <f t="shared" si="21"/>
        <v>0</v>
      </c>
      <c r="G34" s="42">
        <f t="shared" si="21"/>
        <v>0</v>
      </c>
      <c r="H34" s="42">
        <f t="shared" si="21"/>
        <v>0</v>
      </c>
      <c r="I34" s="42">
        <f t="shared" si="21"/>
        <v>0</v>
      </c>
      <c r="J34" s="42">
        <f t="shared" si="21"/>
        <v>0</v>
      </c>
      <c r="K34" s="42">
        <f t="shared" si="21"/>
        <v>0</v>
      </c>
      <c r="L34" s="42">
        <f t="shared" si="21"/>
        <v>0</v>
      </c>
      <c r="M34" s="42">
        <f t="shared" si="21"/>
        <v>0</v>
      </c>
      <c r="N34" s="42">
        <f t="shared" si="21"/>
        <v>0</v>
      </c>
      <c r="O34" s="42">
        <f t="shared" si="21"/>
        <v>0</v>
      </c>
      <c r="P34" s="42">
        <f t="shared" si="21"/>
        <v>0</v>
      </c>
      <c r="Q34" s="42">
        <f t="shared" si="21"/>
        <v>0</v>
      </c>
      <c r="R34" s="42">
        <f t="shared" si="21"/>
        <v>0</v>
      </c>
      <c r="S34" s="42">
        <f t="shared" si="21"/>
        <v>0</v>
      </c>
      <c r="T34" s="42">
        <f t="shared" si="21"/>
        <v>0</v>
      </c>
      <c r="U34" s="42">
        <f t="shared" si="21"/>
        <v>0</v>
      </c>
      <c r="V34" s="42">
        <f t="shared" si="21"/>
        <v>0</v>
      </c>
      <c r="W34" s="42">
        <f t="shared" si="21"/>
        <v>0</v>
      </c>
      <c r="X34" s="42">
        <f t="shared" si="21"/>
        <v>0</v>
      </c>
      <c r="Y34" s="42">
        <f t="shared" si="21"/>
        <v>0</v>
      </c>
      <c r="Z34" s="42">
        <f t="shared" si="21"/>
        <v>0</v>
      </c>
      <c r="AA34" s="42">
        <f t="shared" si="21"/>
        <v>0</v>
      </c>
      <c r="AB34" s="42">
        <f t="shared" si="21"/>
        <v>0</v>
      </c>
      <c r="AC34" s="42">
        <f t="shared" si="21"/>
        <v>0</v>
      </c>
      <c r="AD34" s="42">
        <f t="shared" si="21"/>
        <v>0</v>
      </c>
      <c r="AE34" s="42">
        <f t="shared" si="21"/>
        <v>0</v>
      </c>
      <c r="AF34" s="42">
        <f t="shared" si="21"/>
        <v>0</v>
      </c>
      <c r="AG34" s="42">
        <f>AG35+AG36</f>
        <v>0</v>
      </c>
      <c r="AH34" s="42">
        <f>AH35+AH36</f>
        <v>0</v>
      </c>
      <c r="AI34" s="42">
        <f>AI35+AI36</f>
        <v>0</v>
      </c>
      <c r="AJ34" s="42">
        <f t="shared" si="21"/>
        <v>0</v>
      </c>
      <c r="AK34" s="42">
        <f t="shared" si="21"/>
        <v>0</v>
      </c>
      <c r="AL34" s="42">
        <f t="shared" si="21"/>
        <v>0</v>
      </c>
      <c r="AM34" s="42">
        <f>AM35+AM36</f>
        <v>0</v>
      </c>
      <c r="AN34" s="42">
        <f t="shared" si="21"/>
        <v>0</v>
      </c>
      <c r="AO34" s="42">
        <f>AO35+AO36</f>
        <v>0</v>
      </c>
      <c r="AP34" s="42">
        <f>AP35+AP36</f>
        <v>0</v>
      </c>
      <c r="AQ34" s="42">
        <f>AQ35+AQ36</f>
        <v>0</v>
      </c>
      <c r="AR34" s="42">
        <f t="shared" si="21"/>
        <v>0</v>
      </c>
      <c r="AS34" s="42">
        <f t="shared" si="21"/>
        <v>0</v>
      </c>
      <c r="AT34" s="42">
        <f t="shared" si="21"/>
        <v>0</v>
      </c>
      <c r="AU34" s="42">
        <f t="shared" si="21"/>
        <v>0</v>
      </c>
      <c r="AV34" s="42">
        <f t="shared" si="21"/>
        <v>0</v>
      </c>
      <c r="AW34" s="42">
        <f t="shared" si="21"/>
        <v>0</v>
      </c>
      <c r="AX34" s="42">
        <f t="shared" si="21"/>
        <v>0</v>
      </c>
      <c r="AY34" s="42">
        <f t="shared" si="21"/>
        <v>0</v>
      </c>
      <c r="AZ34" s="42">
        <f t="shared" si="21"/>
        <v>0</v>
      </c>
      <c r="BA34" s="42">
        <f t="shared" si="21"/>
        <v>0</v>
      </c>
      <c r="BB34" s="42">
        <f t="shared" si="21"/>
        <v>0</v>
      </c>
      <c r="BC34" s="42">
        <f t="shared" si="21"/>
        <v>0</v>
      </c>
      <c r="BD34" s="42">
        <f>BD35+BD36</f>
        <v>0</v>
      </c>
      <c r="BE34" s="42">
        <f t="shared" si="21"/>
        <v>0</v>
      </c>
      <c r="BF34" s="42">
        <f t="shared" si="21"/>
        <v>0</v>
      </c>
      <c r="BG34" s="42">
        <f t="shared" si="21"/>
        <v>0</v>
      </c>
      <c r="BH34" s="42">
        <f t="shared" si="21"/>
        <v>0</v>
      </c>
      <c r="BI34" s="42">
        <f t="shared" si="21"/>
        <v>0</v>
      </c>
      <c r="BJ34" s="42">
        <f>BJ35+BJ36</f>
        <v>0</v>
      </c>
      <c r="BK34" s="42">
        <f t="shared" si="21"/>
        <v>0</v>
      </c>
      <c r="BL34" s="42">
        <f t="shared" si="21"/>
        <v>0</v>
      </c>
      <c r="BM34" s="42">
        <f t="shared" si="21"/>
        <v>0</v>
      </c>
      <c r="BN34" s="42">
        <f t="shared" si="21"/>
        <v>0</v>
      </c>
      <c r="BO34" s="42">
        <f t="shared" si="21"/>
        <v>0</v>
      </c>
      <c r="BP34" s="43">
        <f t="shared" si="21"/>
        <v>0</v>
      </c>
      <c r="BQ34" s="43">
        <f t="shared" si="21"/>
        <v>0</v>
      </c>
      <c r="BR34" s="43">
        <f aca="true" t="shared" si="22" ref="BR34:BW34">BR35+BR36</f>
        <v>0</v>
      </c>
      <c r="BS34" s="43">
        <f t="shared" si="22"/>
        <v>0</v>
      </c>
      <c r="BT34" s="43">
        <f t="shared" si="22"/>
        <v>0</v>
      </c>
      <c r="BU34" s="43">
        <f t="shared" si="22"/>
        <v>0</v>
      </c>
      <c r="BV34" s="42">
        <f t="shared" si="22"/>
        <v>0</v>
      </c>
      <c r="BW34" s="42">
        <f t="shared" si="22"/>
        <v>0</v>
      </c>
      <c r="BX34" s="34"/>
      <c r="BY34" s="34"/>
      <c r="BZ34" s="34"/>
      <c r="CA34" s="35"/>
      <c r="CB34" s="35"/>
      <c r="CC34" s="35"/>
      <c r="CD34" s="35"/>
      <c r="CE34" s="35"/>
      <c r="CF34" s="35"/>
      <c r="CG34" s="74"/>
    </row>
    <row r="35" spans="1:85" ht="12.75">
      <c r="A35" s="44">
        <v>602021</v>
      </c>
      <c r="B35" s="45" t="s">
        <v>104</v>
      </c>
      <c r="C35" s="22">
        <f t="shared" si="6"/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39">
        <f>+'[1]GELIRTABLOSU'!AT35</f>
        <v>0</v>
      </c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7"/>
      <c r="BW35" s="47"/>
      <c r="BX35" s="34"/>
      <c r="BY35" s="34"/>
      <c r="BZ35" s="34"/>
      <c r="CA35" s="35"/>
      <c r="CB35" s="35"/>
      <c r="CC35" s="35"/>
      <c r="CD35" s="35"/>
      <c r="CE35" s="35"/>
      <c r="CF35" s="35"/>
      <c r="CG35" s="74"/>
    </row>
    <row r="36" spans="1:85" ht="12.75">
      <c r="A36" s="44">
        <v>602022</v>
      </c>
      <c r="B36" s="45" t="s">
        <v>105</v>
      </c>
      <c r="C36" s="22">
        <f t="shared" si="6"/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39">
        <f>+'[1]GELIRTABLOSU'!AT36</f>
        <v>0</v>
      </c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7"/>
      <c r="BW36" s="47"/>
      <c r="BX36" s="34"/>
      <c r="BY36" s="34"/>
      <c r="BZ36" s="34"/>
      <c r="CA36" s="35"/>
      <c r="CB36" s="35"/>
      <c r="CC36" s="35"/>
      <c r="CD36" s="35"/>
      <c r="CE36" s="35"/>
      <c r="CF36" s="35"/>
      <c r="CG36" s="74"/>
    </row>
    <row r="37" spans="1:85" ht="12.75">
      <c r="A37" s="28">
        <v>603</v>
      </c>
      <c r="B37" s="29" t="s">
        <v>106</v>
      </c>
      <c r="C37" s="30">
        <f t="shared" si="6"/>
        <v>0</v>
      </c>
      <c r="D37" s="31">
        <f>D38+D48+D57+D66+D67+D70+D73+D77+D78</f>
        <v>0</v>
      </c>
      <c r="E37" s="32">
        <f aca="true" t="shared" si="23" ref="E37:BQ37">E38+E48+E57+E66+E67+E70+E73+E77+E78</f>
        <v>0</v>
      </c>
      <c r="F37" s="32">
        <f t="shared" si="23"/>
        <v>0</v>
      </c>
      <c r="G37" s="32">
        <f t="shared" si="23"/>
        <v>0</v>
      </c>
      <c r="H37" s="32">
        <f t="shared" si="23"/>
        <v>0</v>
      </c>
      <c r="I37" s="32">
        <f t="shared" si="23"/>
        <v>0</v>
      </c>
      <c r="J37" s="32">
        <f t="shared" si="23"/>
        <v>0</v>
      </c>
      <c r="K37" s="32">
        <f t="shared" si="23"/>
        <v>0</v>
      </c>
      <c r="L37" s="32">
        <f t="shared" si="23"/>
        <v>0</v>
      </c>
      <c r="M37" s="32">
        <f t="shared" si="23"/>
        <v>0</v>
      </c>
      <c r="N37" s="32">
        <f t="shared" si="23"/>
        <v>0</v>
      </c>
      <c r="O37" s="32">
        <f t="shared" si="23"/>
        <v>0</v>
      </c>
      <c r="P37" s="32">
        <f t="shared" si="23"/>
        <v>0</v>
      </c>
      <c r="Q37" s="32">
        <f t="shared" si="23"/>
        <v>0</v>
      </c>
      <c r="R37" s="32">
        <f t="shared" si="23"/>
        <v>0</v>
      </c>
      <c r="S37" s="32">
        <f t="shared" si="23"/>
        <v>0</v>
      </c>
      <c r="T37" s="32">
        <f t="shared" si="23"/>
        <v>0</v>
      </c>
      <c r="U37" s="32">
        <f t="shared" si="23"/>
        <v>0</v>
      </c>
      <c r="V37" s="32">
        <f t="shared" si="23"/>
        <v>0</v>
      </c>
      <c r="W37" s="32">
        <f t="shared" si="23"/>
        <v>0</v>
      </c>
      <c r="X37" s="32">
        <f t="shared" si="23"/>
        <v>0</v>
      </c>
      <c r="Y37" s="32">
        <f t="shared" si="23"/>
        <v>0</v>
      </c>
      <c r="Z37" s="32">
        <f t="shared" si="23"/>
        <v>0</v>
      </c>
      <c r="AA37" s="32">
        <f t="shared" si="23"/>
        <v>0</v>
      </c>
      <c r="AB37" s="32">
        <f t="shared" si="23"/>
        <v>0</v>
      </c>
      <c r="AC37" s="32">
        <f t="shared" si="23"/>
        <v>0</v>
      </c>
      <c r="AD37" s="32">
        <f t="shared" si="23"/>
        <v>0</v>
      </c>
      <c r="AE37" s="32">
        <f t="shared" si="23"/>
        <v>0</v>
      </c>
      <c r="AF37" s="32">
        <f t="shared" si="23"/>
        <v>0</v>
      </c>
      <c r="AG37" s="32">
        <f>AG38+AG48+AG57+AG66+AG67+AG70+AG73+AG77+AG78</f>
        <v>0</v>
      </c>
      <c r="AH37" s="32">
        <f>AH38+AH48+AH57+AH66+AH67+AH70+AH73+AH77+AH78</f>
        <v>0</v>
      </c>
      <c r="AI37" s="32">
        <f>AI38+AI48+AI57+AI66+AI67+AI70+AI73+AI77+AI78</f>
        <v>0</v>
      </c>
      <c r="AJ37" s="32">
        <f t="shared" si="23"/>
        <v>0</v>
      </c>
      <c r="AK37" s="32">
        <f t="shared" si="23"/>
        <v>0</v>
      </c>
      <c r="AL37" s="32">
        <f t="shared" si="23"/>
        <v>0</v>
      </c>
      <c r="AM37" s="32">
        <f>AM38+AM48+AM57+AM66+AM67+AM70+AM73+AM77+AM78</f>
        <v>0</v>
      </c>
      <c r="AN37" s="32">
        <f t="shared" si="23"/>
        <v>0</v>
      </c>
      <c r="AO37" s="32">
        <f>AO38+AO48+AO57+AO66+AO67+AO70+AO73+AO77+AO78</f>
        <v>0</v>
      </c>
      <c r="AP37" s="32">
        <f>AP38+AP48+AP57+AP66+AP67+AP70+AP73+AP77+AP78</f>
        <v>0</v>
      </c>
      <c r="AQ37" s="32">
        <f>AQ38+AQ48+AQ57+AQ66+AQ67+AQ70+AQ73+AQ77+AQ78</f>
        <v>0</v>
      </c>
      <c r="AR37" s="32">
        <f t="shared" si="23"/>
        <v>0</v>
      </c>
      <c r="AS37" s="32">
        <f t="shared" si="23"/>
        <v>0</v>
      </c>
      <c r="AT37" s="32">
        <f t="shared" si="23"/>
        <v>0</v>
      </c>
      <c r="AU37" s="32">
        <f t="shared" si="23"/>
        <v>0</v>
      </c>
      <c r="AV37" s="32">
        <f t="shared" si="23"/>
        <v>0</v>
      </c>
      <c r="AW37" s="32">
        <f t="shared" si="23"/>
        <v>0</v>
      </c>
      <c r="AX37" s="32">
        <f t="shared" si="23"/>
        <v>0</v>
      </c>
      <c r="AY37" s="32">
        <f t="shared" si="23"/>
        <v>0</v>
      </c>
      <c r="AZ37" s="32">
        <f t="shared" si="23"/>
        <v>0</v>
      </c>
      <c r="BA37" s="32">
        <f t="shared" si="23"/>
        <v>0</v>
      </c>
      <c r="BB37" s="32">
        <f t="shared" si="23"/>
        <v>0</v>
      </c>
      <c r="BC37" s="32">
        <f t="shared" si="23"/>
        <v>0</v>
      </c>
      <c r="BD37" s="32">
        <f>BD38+BD48+BD57+BD66+BD67+BD70+BD73+BD77+BD78</f>
        <v>0</v>
      </c>
      <c r="BE37" s="32">
        <f t="shared" si="23"/>
        <v>0</v>
      </c>
      <c r="BF37" s="32">
        <f t="shared" si="23"/>
        <v>0</v>
      </c>
      <c r="BG37" s="32">
        <f t="shared" si="23"/>
        <v>0</v>
      </c>
      <c r="BH37" s="32">
        <f t="shared" si="23"/>
        <v>0</v>
      </c>
      <c r="BI37" s="32">
        <f t="shared" si="23"/>
        <v>0</v>
      </c>
      <c r="BJ37" s="32">
        <f>BJ38+BJ48+BJ57+BJ66+BJ67+BJ70+BJ73+BJ77+BJ78</f>
        <v>0</v>
      </c>
      <c r="BK37" s="32">
        <f t="shared" si="23"/>
        <v>0</v>
      </c>
      <c r="BL37" s="32">
        <f t="shared" si="23"/>
        <v>0</v>
      </c>
      <c r="BM37" s="32">
        <f t="shared" si="23"/>
        <v>0</v>
      </c>
      <c r="BN37" s="32">
        <f t="shared" si="23"/>
        <v>0</v>
      </c>
      <c r="BO37" s="32">
        <f t="shared" si="23"/>
        <v>0</v>
      </c>
      <c r="BP37" s="33">
        <f t="shared" si="23"/>
        <v>0</v>
      </c>
      <c r="BQ37" s="33">
        <f t="shared" si="23"/>
        <v>0</v>
      </c>
      <c r="BR37" s="33">
        <f aca="true" t="shared" si="24" ref="BR37:BW37">BR38+BR48+BR57+BR66+BR67+BR70+BR73+BR77+BR78</f>
        <v>0</v>
      </c>
      <c r="BS37" s="33">
        <f t="shared" si="24"/>
        <v>0</v>
      </c>
      <c r="BT37" s="33">
        <f t="shared" si="24"/>
        <v>0</v>
      </c>
      <c r="BU37" s="33">
        <f t="shared" si="24"/>
        <v>0</v>
      </c>
      <c r="BV37" s="32">
        <f t="shared" si="24"/>
        <v>0</v>
      </c>
      <c r="BW37" s="32">
        <f t="shared" si="24"/>
        <v>0</v>
      </c>
      <c r="BX37" s="34"/>
      <c r="BY37" s="34"/>
      <c r="BZ37" s="34"/>
      <c r="CA37" s="35"/>
      <c r="CB37" s="35"/>
      <c r="CC37" s="35"/>
      <c r="CD37" s="35"/>
      <c r="CE37" s="35"/>
      <c r="CF37" s="35"/>
      <c r="CG37" s="74"/>
    </row>
    <row r="38" spans="1:85" ht="12.75">
      <c r="A38" s="36">
        <v>60301</v>
      </c>
      <c r="B38" s="37" t="s">
        <v>107</v>
      </c>
      <c r="C38" s="38">
        <f t="shared" si="6"/>
        <v>0</v>
      </c>
      <c r="D38" s="41">
        <f>D39+D40+D41+D42+D43+D44+D45+D46+D47</f>
        <v>0</v>
      </c>
      <c r="E38" s="42">
        <f aca="true" t="shared" si="25" ref="E38:BQ38">E39+E40+E41+E42+E43+E44+E45+E46+E47</f>
        <v>0</v>
      </c>
      <c r="F38" s="42">
        <f t="shared" si="25"/>
        <v>0</v>
      </c>
      <c r="G38" s="42">
        <f t="shared" si="25"/>
        <v>0</v>
      </c>
      <c r="H38" s="42">
        <f t="shared" si="25"/>
        <v>0</v>
      </c>
      <c r="I38" s="42">
        <f t="shared" si="25"/>
        <v>0</v>
      </c>
      <c r="J38" s="42">
        <f t="shared" si="25"/>
        <v>0</v>
      </c>
      <c r="K38" s="42">
        <f t="shared" si="25"/>
        <v>0</v>
      </c>
      <c r="L38" s="42">
        <f t="shared" si="25"/>
        <v>0</v>
      </c>
      <c r="M38" s="42">
        <f t="shared" si="25"/>
        <v>0</v>
      </c>
      <c r="N38" s="42">
        <f t="shared" si="25"/>
        <v>0</v>
      </c>
      <c r="O38" s="42">
        <f t="shared" si="25"/>
        <v>0</v>
      </c>
      <c r="P38" s="42">
        <f t="shared" si="25"/>
        <v>0</v>
      </c>
      <c r="Q38" s="42">
        <f t="shared" si="25"/>
        <v>0</v>
      </c>
      <c r="R38" s="42">
        <f t="shared" si="25"/>
        <v>0</v>
      </c>
      <c r="S38" s="42">
        <f t="shared" si="25"/>
        <v>0</v>
      </c>
      <c r="T38" s="42">
        <f t="shared" si="25"/>
        <v>0</v>
      </c>
      <c r="U38" s="42">
        <f t="shared" si="25"/>
        <v>0</v>
      </c>
      <c r="V38" s="42">
        <f t="shared" si="25"/>
        <v>0</v>
      </c>
      <c r="W38" s="42">
        <f t="shared" si="25"/>
        <v>0</v>
      </c>
      <c r="X38" s="42">
        <f t="shared" si="25"/>
        <v>0</v>
      </c>
      <c r="Y38" s="42">
        <f t="shared" si="25"/>
        <v>0</v>
      </c>
      <c r="Z38" s="42">
        <f t="shared" si="25"/>
        <v>0</v>
      </c>
      <c r="AA38" s="42">
        <f t="shared" si="25"/>
        <v>0</v>
      </c>
      <c r="AB38" s="42">
        <f t="shared" si="25"/>
        <v>0</v>
      </c>
      <c r="AC38" s="42">
        <f t="shared" si="25"/>
        <v>0</v>
      </c>
      <c r="AD38" s="42">
        <f t="shared" si="25"/>
        <v>0</v>
      </c>
      <c r="AE38" s="42">
        <f t="shared" si="25"/>
        <v>0</v>
      </c>
      <c r="AF38" s="42">
        <f t="shared" si="25"/>
        <v>0</v>
      </c>
      <c r="AG38" s="42">
        <f>AG39+AG40+AG41+AG42+AG43+AG44+AG45+AG46+AG47</f>
        <v>0</v>
      </c>
      <c r="AH38" s="42">
        <f>AH39+AH40+AH41+AH42+AH43+AH44+AH45+AH46+AH47</f>
        <v>0</v>
      </c>
      <c r="AI38" s="42">
        <f>AI39+AI40+AI41+AI42+AI43+AI44+AI45+AI46+AI47</f>
        <v>0</v>
      </c>
      <c r="AJ38" s="42">
        <f t="shared" si="25"/>
        <v>0</v>
      </c>
      <c r="AK38" s="42">
        <f t="shared" si="25"/>
        <v>0</v>
      </c>
      <c r="AL38" s="42">
        <f t="shared" si="25"/>
        <v>0</v>
      </c>
      <c r="AM38" s="42">
        <f>AM39+AM40+AM41+AM42+AM43+AM44+AM45+AM46+AM47</f>
        <v>0</v>
      </c>
      <c r="AN38" s="42">
        <f t="shared" si="25"/>
        <v>0</v>
      </c>
      <c r="AO38" s="42">
        <f>AO39+AO40+AO41+AO42+AO43+AO44+AO45+AO46+AO47</f>
        <v>0</v>
      </c>
      <c r="AP38" s="42">
        <f>AP39+AP40+AP41+AP42+AP43+AP44+AP45+AP46+AP47</f>
        <v>0</v>
      </c>
      <c r="AQ38" s="42">
        <f>AQ39+AQ40+AQ41+AQ42+AQ43+AQ44+AQ45+AQ46+AQ47</f>
        <v>0</v>
      </c>
      <c r="AR38" s="42">
        <f t="shared" si="25"/>
        <v>0</v>
      </c>
      <c r="AS38" s="42">
        <f t="shared" si="25"/>
        <v>0</v>
      </c>
      <c r="AT38" s="42">
        <f t="shared" si="25"/>
        <v>0</v>
      </c>
      <c r="AU38" s="42">
        <f t="shared" si="25"/>
        <v>0</v>
      </c>
      <c r="AV38" s="42">
        <f t="shared" si="25"/>
        <v>0</v>
      </c>
      <c r="AW38" s="42">
        <f t="shared" si="25"/>
        <v>0</v>
      </c>
      <c r="AX38" s="42">
        <f t="shared" si="25"/>
        <v>0</v>
      </c>
      <c r="AY38" s="42">
        <f t="shared" si="25"/>
        <v>0</v>
      </c>
      <c r="AZ38" s="42">
        <f t="shared" si="25"/>
        <v>0</v>
      </c>
      <c r="BA38" s="42">
        <f t="shared" si="25"/>
        <v>0</v>
      </c>
      <c r="BB38" s="42">
        <f t="shared" si="25"/>
        <v>0</v>
      </c>
      <c r="BC38" s="42">
        <f t="shared" si="25"/>
        <v>0</v>
      </c>
      <c r="BD38" s="42">
        <f>BD39+BD40+BD41+BD42+BD43+BD44+BD45+BD46+BD47</f>
        <v>0</v>
      </c>
      <c r="BE38" s="42">
        <f t="shared" si="25"/>
        <v>0</v>
      </c>
      <c r="BF38" s="42">
        <f t="shared" si="25"/>
        <v>0</v>
      </c>
      <c r="BG38" s="42">
        <f t="shared" si="25"/>
        <v>0</v>
      </c>
      <c r="BH38" s="42">
        <f t="shared" si="25"/>
        <v>0</v>
      </c>
      <c r="BI38" s="42">
        <f t="shared" si="25"/>
        <v>0</v>
      </c>
      <c r="BJ38" s="42">
        <f>BJ39+BJ40+BJ41+BJ42+BJ43+BJ44+BJ45+BJ46+BJ47</f>
        <v>0</v>
      </c>
      <c r="BK38" s="42">
        <f t="shared" si="25"/>
        <v>0</v>
      </c>
      <c r="BL38" s="42">
        <f t="shared" si="25"/>
        <v>0</v>
      </c>
      <c r="BM38" s="42">
        <f t="shared" si="25"/>
        <v>0</v>
      </c>
      <c r="BN38" s="42">
        <f t="shared" si="25"/>
        <v>0</v>
      </c>
      <c r="BO38" s="42">
        <f t="shared" si="25"/>
        <v>0</v>
      </c>
      <c r="BP38" s="43">
        <f t="shared" si="25"/>
        <v>0</v>
      </c>
      <c r="BQ38" s="43">
        <f t="shared" si="25"/>
        <v>0</v>
      </c>
      <c r="BR38" s="43">
        <f aca="true" t="shared" si="26" ref="BR38:BW38">BR39+BR40+BR41+BR42+BR43+BR44+BR45+BR46+BR47</f>
        <v>0</v>
      </c>
      <c r="BS38" s="43">
        <f t="shared" si="26"/>
        <v>0</v>
      </c>
      <c r="BT38" s="43">
        <f t="shared" si="26"/>
        <v>0</v>
      </c>
      <c r="BU38" s="43">
        <f t="shared" si="26"/>
        <v>0</v>
      </c>
      <c r="BV38" s="42">
        <f t="shared" si="26"/>
        <v>0</v>
      </c>
      <c r="BW38" s="42">
        <f t="shared" si="26"/>
        <v>0</v>
      </c>
      <c r="BX38" s="34"/>
      <c r="BY38" s="34"/>
      <c r="BZ38" s="34"/>
      <c r="CA38" s="35"/>
      <c r="CB38" s="35"/>
      <c r="CC38" s="35"/>
      <c r="CD38" s="35"/>
      <c r="CE38" s="35"/>
      <c r="CF38" s="35"/>
      <c r="CG38" s="74"/>
    </row>
    <row r="39" spans="1:85" ht="12.75">
      <c r="A39" s="44">
        <v>603011</v>
      </c>
      <c r="B39" s="45" t="s">
        <v>108</v>
      </c>
      <c r="C39" s="22">
        <f t="shared" si="6"/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39">
        <v>0</v>
      </c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7"/>
      <c r="BX39" s="34"/>
      <c r="BY39" s="34"/>
      <c r="BZ39" s="34"/>
      <c r="CA39" s="35"/>
      <c r="CB39" s="35"/>
      <c r="CC39" s="35"/>
      <c r="CD39" s="35"/>
      <c r="CE39" s="35"/>
      <c r="CF39" s="35"/>
      <c r="CG39" s="74"/>
    </row>
    <row r="40" spans="1:85" ht="12.75">
      <c r="A40" s="44">
        <v>603012</v>
      </c>
      <c r="B40" s="45" t="s">
        <v>109</v>
      </c>
      <c r="C40" s="22">
        <f t="shared" si="6"/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39">
        <v>0</v>
      </c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7"/>
      <c r="BW40" s="47"/>
      <c r="BX40" s="34"/>
      <c r="BY40" s="34"/>
      <c r="BZ40" s="34"/>
      <c r="CA40" s="35"/>
      <c r="CB40" s="35"/>
      <c r="CC40" s="35"/>
      <c r="CD40" s="35"/>
      <c r="CE40" s="35"/>
      <c r="CF40" s="35"/>
      <c r="CG40" s="74"/>
    </row>
    <row r="41" spans="1:85" ht="12.75">
      <c r="A41" s="44">
        <v>603013</v>
      </c>
      <c r="B41" s="45" t="s">
        <v>110</v>
      </c>
      <c r="C41" s="22">
        <f t="shared" si="6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39">
        <v>0</v>
      </c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7"/>
      <c r="BW41" s="47"/>
      <c r="BX41" s="34"/>
      <c r="BY41" s="34"/>
      <c r="BZ41" s="34"/>
      <c r="CA41" s="35"/>
      <c r="CB41" s="35"/>
      <c r="CC41" s="35"/>
      <c r="CD41" s="35"/>
      <c r="CE41" s="35"/>
      <c r="CF41" s="35"/>
      <c r="CG41" s="74"/>
    </row>
    <row r="42" spans="1:85" ht="12.75">
      <c r="A42" s="44">
        <v>603014</v>
      </c>
      <c r="B42" s="45" t="s">
        <v>111</v>
      </c>
      <c r="C42" s="22">
        <f t="shared" si="6"/>
        <v>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39">
        <v>0</v>
      </c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7"/>
      <c r="BW42" s="47"/>
      <c r="BX42" s="34"/>
      <c r="BY42" s="34"/>
      <c r="BZ42" s="34"/>
      <c r="CA42" s="35"/>
      <c r="CB42" s="35"/>
      <c r="CC42" s="35"/>
      <c r="CD42" s="35"/>
      <c r="CE42" s="35"/>
      <c r="CF42" s="35"/>
      <c r="CG42" s="74"/>
    </row>
    <row r="43" spans="1:85" ht="12.75">
      <c r="A43" s="44">
        <v>603015</v>
      </c>
      <c r="B43" s="45" t="s">
        <v>112</v>
      </c>
      <c r="C43" s="22">
        <f t="shared" si="6"/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39">
        <v>0</v>
      </c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7"/>
      <c r="BW43" s="47"/>
      <c r="BX43" s="34"/>
      <c r="BY43" s="34"/>
      <c r="BZ43" s="34"/>
      <c r="CA43" s="35"/>
      <c r="CB43" s="35"/>
      <c r="CC43" s="35"/>
      <c r="CD43" s="35"/>
      <c r="CE43" s="35"/>
      <c r="CF43" s="35"/>
      <c r="CG43" s="74"/>
    </row>
    <row r="44" spans="1:85" ht="12.75">
      <c r="A44" s="44">
        <v>603016</v>
      </c>
      <c r="B44" s="45" t="s">
        <v>113</v>
      </c>
      <c r="C44" s="22">
        <f t="shared" si="6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39">
        <v>0</v>
      </c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7"/>
      <c r="BW44" s="47"/>
      <c r="BX44" s="34"/>
      <c r="BY44" s="34"/>
      <c r="BZ44" s="34"/>
      <c r="CA44" s="35"/>
      <c r="CB44" s="35"/>
      <c r="CC44" s="35"/>
      <c r="CD44" s="35"/>
      <c r="CE44" s="35"/>
      <c r="CF44" s="35"/>
      <c r="CG44" s="74"/>
    </row>
    <row r="45" spans="1:85" ht="12.75">
      <c r="A45" s="44">
        <v>603017</v>
      </c>
      <c r="B45" s="45" t="s">
        <v>114</v>
      </c>
      <c r="C45" s="22">
        <f t="shared" si="6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39">
        <v>0</v>
      </c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7"/>
      <c r="BW45" s="47"/>
      <c r="BX45" s="34"/>
      <c r="BY45" s="34"/>
      <c r="BZ45" s="34"/>
      <c r="CA45" s="35"/>
      <c r="CB45" s="35"/>
      <c r="CC45" s="35"/>
      <c r="CD45" s="35"/>
      <c r="CE45" s="35"/>
      <c r="CF45" s="35"/>
      <c r="CG45" s="74"/>
    </row>
    <row r="46" spans="1:85" ht="12.75">
      <c r="A46" s="44">
        <v>603018</v>
      </c>
      <c r="B46" s="45" t="s">
        <v>115</v>
      </c>
      <c r="C46" s="22">
        <f t="shared" si="6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39">
        <v>0</v>
      </c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7"/>
      <c r="BW46" s="47"/>
      <c r="BX46" s="34"/>
      <c r="BY46" s="34"/>
      <c r="BZ46" s="34"/>
      <c r="CA46" s="35"/>
      <c r="CB46" s="35"/>
      <c r="CC46" s="35"/>
      <c r="CD46" s="35"/>
      <c r="CE46" s="35"/>
      <c r="CF46" s="35"/>
      <c r="CG46" s="74"/>
    </row>
    <row r="47" spans="1:85" ht="12.75">
      <c r="A47" s="44">
        <v>603019</v>
      </c>
      <c r="B47" s="45" t="s">
        <v>116</v>
      </c>
      <c r="C47" s="22">
        <f t="shared" si="6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39">
        <v>0</v>
      </c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7"/>
      <c r="BW47" s="47"/>
      <c r="BX47" s="34"/>
      <c r="BY47" s="34"/>
      <c r="BZ47" s="34"/>
      <c r="CA47" s="35"/>
      <c r="CB47" s="35"/>
      <c r="CC47" s="35"/>
      <c r="CD47" s="35"/>
      <c r="CE47" s="35"/>
      <c r="CF47" s="35"/>
      <c r="CG47" s="74"/>
    </row>
    <row r="48" spans="1:85" ht="12.75">
      <c r="A48" s="36">
        <v>60302</v>
      </c>
      <c r="B48" s="37" t="s">
        <v>117</v>
      </c>
      <c r="C48" s="38">
        <f t="shared" si="6"/>
        <v>0</v>
      </c>
      <c r="D48" s="41">
        <f>D49+D50+D51+D52+D53+D54+D55+D56</f>
        <v>0</v>
      </c>
      <c r="E48" s="42">
        <f aca="true" t="shared" si="27" ref="E48:BQ48">E49+E50+E51+E52+E53+E54+E55+E56</f>
        <v>0</v>
      </c>
      <c r="F48" s="42">
        <f t="shared" si="27"/>
        <v>0</v>
      </c>
      <c r="G48" s="42">
        <f t="shared" si="27"/>
        <v>0</v>
      </c>
      <c r="H48" s="42">
        <f t="shared" si="27"/>
        <v>0</v>
      </c>
      <c r="I48" s="42">
        <f t="shared" si="27"/>
        <v>0</v>
      </c>
      <c r="J48" s="42">
        <f t="shared" si="27"/>
        <v>0</v>
      </c>
      <c r="K48" s="42">
        <f t="shared" si="27"/>
        <v>0</v>
      </c>
      <c r="L48" s="42">
        <f t="shared" si="27"/>
        <v>0</v>
      </c>
      <c r="M48" s="42">
        <f t="shared" si="27"/>
        <v>0</v>
      </c>
      <c r="N48" s="42">
        <f t="shared" si="27"/>
        <v>0</v>
      </c>
      <c r="O48" s="42">
        <f t="shared" si="27"/>
        <v>0</v>
      </c>
      <c r="P48" s="42">
        <f t="shared" si="27"/>
        <v>0</v>
      </c>
      <c r="Q48" s="42">
        <f t="shared" si="27"/>
        <v>0</v>
      </c>
      <c r="R48" s="42">
        <f t="shared" si="27"/>
        <v>0</v>
      </c>
      <c r="S48" s="42">
        <f t="shared" si="27"/>
        <v>0</v>
      </c>
      <c r="T48" s="42">
        <f t="shared" si="27"/>
        <v>0</v>
      </c>
      <c r="U48" s="42">
        <f t="shared" si="27"/>
        <v>0</v>
      </c>
      <c r="V48" s="42">
        <f t="shared" si="27"/>
        <v>0</v>
      </c>
      <c r="W48" s="42">
        <f t="shared" si="27"/>
        <v>0</v>
      </c>
      <c r="X48" s="42">
        <f t="shared" si="27"/>
        <v>0</v>
      </c>
      <c r="Y48" s="42">
        <f t="shared" si="27"/>
        <v>0</v>
      </c>
      <c r="Z48" s="42">
        <f t="shared" si="27"/>
        <v>0</v>
      </c>
      <c r="AA48" s="42">
        <f t="shared" si="27"/>
        <v>0</v>
      </c>
      <c r="AB48" s="42">
        <f t="shared" si="27"/>
        <v>0</v>
      </c>
      <c r="AC48" s="42">
        <f t="shared" si="27"/>
        <v>0</v>
      </c>
      <c r="AD48" s="42">
        <f t="shared" si="27"/>
        <v>0</v>
      </c>
      <c r="AE48" s="42">
        <f t="shared" si="27"/>
        <v>0</v>
      </c>
      <c r="AF48" s="42">
        <f t="shared" si="27"/>
        <v>0</v>
      </c>
      <c r="AG48" s="42">
        <f>AG49+AG50+AG51+AG52+AG53+AG54+AG55+AG56</f>
        <v>0</v>
      </c>
      <c r="AH48" s="42">
        <f>AH49+AH50+AH51+AH52+AH53+AH54+AH55+AH56</f>
        <v>0</v>
      </c>
      <c r="AI48" s="42">
        <f>AI49+AI50+AI51+AI52+AI53+AI54+AI55+AI56</f>
        <v>0</v>
      </c>
      <c r="AJ48" s="42">
        <f t="shared" si="27"/>
        <v>0</v>
      </c>
      <c r="AK48" s="42">
        <f t="shared" si="27"/>
        <v>0</v>
      </c>
      <c r="AL48" s="42">
        <f t="shared" si="27"/>
        <v>0</v>
      </c>
      <c r="AM48" s="42">
        <f>AM49+AM50+AM51+AM52+AM53+AM54+AM55+AM56</f>
        <v>0</v>
      </c>
      <c r="AN48" s="42">
        <f t="shared" si="27"/>
        <v>0</v>
      </c>
      <c r="AO48" s="42">
        <f>AO49+AO50+AO51+AO52+AO53+AO54+AO55+AO56</f>
        <v>0</v>
      </c>
      <c r="AP48" s="42">
        <f>AP49+AP50+AP51+AP52+AP53+AP54+AP55+AP56</f>
        <v>0</v>
      </c>
      <c r="AQ48" s="42">
        <f>AQ49+AQ50+AQ51+AQ52+AQ53+AQ54+AQ55+AQ56</f>
        <v>0</v>
      </c>
      <c r="AR48" s="42">
        <f t="shared" si="27"/>
        <v>0</v>
      </c>
      <c r="AS48" s="42">
        <f t="shared" si="27"/>
        <v>0</v>
      </c>
      <c r="AT48" s="42">
        <f t="shared" si="27"/>
        <v>0</v>
      </c>
      <c r="AU48" s="42">
        <f t="shared" si="27"/>
        <v>0</v>
      </c>
      <c r="AV48" s="42">
        <f t="shared" si="27"/>
        <v>0</v>
      </c>
      <c r="AW48" s="42">
        <f t="shared" si="27"/>
        <v>0</v>
      </c>
      <c r="AX48" s="42">
        <f t="shared" si="27"/>
        <v>0</v>
      </c>
      <c r="AY48" s="42">
        <f t="shared" si="27"/>
        <v>0</v>
      </c>
      <c r="AZ48" s="42">
        <f t="shared" si="27"/>
        <v>0</v>
      </c>
      <c r="BA48" s="42">
        <f t="shared" si="27"/>
        <v>0</v>
      </c>
      <c r="BB48" s="42">
        <f t="shared" si="27"/>
        <v>0</v>
      </c>
      <c r="BC48" s="42">
        <f t="shared" si="27"/>
        <v>0</v>
      </c>
      <c r="BD48" s="42">
        <f>BD49+BD50+BD51+BD52+BD53+BD54+BD55+BD56</f>
        <v>0</v>
      </c>
      <c r="BE48" s="42">
        <f t="shared" si="27"/>
        <v>0</v>
      </c>
      <c r="BF48" s="42">
        <f t="shared" si="27"/>
        <v>0</v>
      </c>
      <c r="BG48" s="42">
        <f t="shared" si="27"/>
        <v>0</v>
      </c>
      <c r="BH48" s="42">
        <f t="shared" si="27"/>
        <v>0</v>
      </c>
      <c r="BI48" s="42">
        <f t="shared" si="27"/>
        <v>0</v>
      </c>
      <c r="BJ48" s="42">
        <f>BJ49+BJ50+BJ51+BJ52+BJ53+BJ54+BJ55+BJ56</f>
        <v>0</v>
      </c>
      <c r="BK48" s="42">
        <f t="shared" si="27"/>
        <v>0</v>
      </c>
      <c r="BL48" s="42">
        <f t="shared" si="27"/>
        <v>0</v>
      </c>
      <c r="BM48" s="42">
        <f t="shared" si="27"/>
        <v>0</v>
      </c>
      <c r="BN48" s="42">
        <f t="shared" si="27"/>
        <v>0</v>
      </c>
      <c r="BO48" s="42">
        <f t="shared" si="27"/>
        <v>0</v>
      </c>
      <c r="BP48" s="43">
        <f t="shared" si="27"/>
        <v>0</v>
      </c>
      <c r="BQ48" s="43">
        <f t="shared" si="27"/>
        <v>0</v>
      </c>
      <c r="BR48" s="43">
        <f aca="true" t="shared" si="28" ref="BR48:BW48">BR49+BR50+BR51+BR52+BR53+BR54+BR55+BR56</f>
        <v>0</v>
      </c>
      <c r="BS48" s="43">
        <f t="shared" si="28"/>
        <v>0</v>
      </c>
      <c r="BT48" s="43">
        <f t="shared" si="28"/>
        <v>0</v>
      </c>
      <c r="BU48" s="43">
        <f t="shared" si="28"/>
        <v>0</v>
      </c>
      <c r="BV48" s="42">
        <f t="shared" si="28"/>
        <v>0</v>
      </c>
      <c r="BW48" s="42">
        <f t="shared" si="28"/>
        <v>0</v>
      </c>
      <c r="BX48" s="34"/>
      <c r="BY48" s="34"/>
      <c r="BZ48" s="34"/>
      <c r="CA48" s="35"/>
      <c r="CB48" s="35"/>
      <c r="CC48" s="35"/>
      <c r="CD48" s="35"/>
      <c r="CE48" s="35"/>
      <c r="CF48" s="35"/>
      <c r="CG48" s="74"/>
    </row>
    <row r="49" spans="1:85" ht="12.75">
      <c r="A49" s="44">
        <v>603021</v>
      </c>
      <c r="B49" s="45" t="s">
        <v>108</v>
      </c>
      <c r="C49" s="22">
        <f t="shared" si="6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39">
        <v>0</v>
      </c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7"/>
      <c r="BW49" s="47"/>
      <c r="BX49" s="34"/>
      <c r="BY49" s="34"/>
      <c r="BZ49" s="34"/>
      <c r="CA49" s="35"/>
      <c r="CB49" s="35"/>
      <c r="CC49" s="35"/>
      <c r="CD49" s="35"/>
      <c r="CE49" s="35"/>
      <c r="CF49" s="35"/>
      <c r="CG49" s="74"/>
    </row>
    <row r="50" spans="1:85" ht="12.75">
      <c r="A50" s="44">
        <v>603022</v>
      </c>
      <c r="B50" s="45" t="s">
        <v>109</v>
      </c>
      <c r="C50" s="22">
        <f t="shared" si="6"/>
        <v>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39">
        <v>0</v>
      </c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7"/>
      <c r="BW50" s="47"/>
      <c r="BX50" s="34"/>
      <c r="BY50" s="34"/>
      <c r="BZ50" s="34"/>
      <c r="CA50" s="35"/>
      <c r="CB50" s="35"/>
      <c r="CC50" s="35"/>
      <c r="CD50" s="35"/>
      <c r="CE50" s="35"/>
      <c r="CF50" s="35"/>
      <c r="CG50" s="74"/>
    </row>
    <row r="51" spans="1:85" ht="12.75">
      <c r="A51" s="44">
        <v>603023</v>
      </c>
      <c r="B51" s="45" t="s">
        <v>110</v>
      </c>
      <c r="C51" s="22">
        <f t="shared" si="6"/>
        <v>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39">
        <v>0</v>
      </c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7"/>
      <c r="BW51" s="47"/>
      <c r="BX51" s="34"/>
      <c r="BY51" s="34"/>
      <c r="BZ51" s="34"/>
      <c r="CA51" s="35"/>
      <c r="CB51" s="35"/>
      <c r="CC51" s="35"/>
      <c r="CD51" s="35"/>
      <c r="CE51" s="35"/>
      <c r="CF51" s="35"/>
      <c r="CG51" s="74"/>
    </row>
    <row r="52" spans="1:85" ht="12.75">
      <c r="A52" s="44">
        <v>603024</v>
      </c>
      <c r="B52" s="45" t="s">
        <v>111</v>
      </c>
      <c r="C52" s="22">
        <f t="shared" si="6"/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39">
        <v>0</v>
      </c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7"/>
      <c r="BW52" s="47"/>
      <c r="BX52" s="34"/>
      <c r="BY52" s="34"/>
      <c r="BZ52" s="34"/>
      <c r="CA52" s="35"/>
      <c r="CB52" s="35"/>
      <c r="CC52" s="35"/>
      <c r="CD52" s="35"/>
      <c r="CE52" s="35"/>
      <c r="CF52" s="35"/>
      <c r="CG52" s="74"/>
    </row>
    <row r="53" spans="1:85" ht="12.75">
      <c r="A53" s="44">
        <v>603025</v>
      </c>
      <c r="B53" s="45" t="s">
        <v>118</v>
      </c>
      <c r="C53" s="22">
        <f t="shared" si="6"/>
        <v>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39">
        <v>0</v>
      </c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7"/>
      <c r="BW53" s="47"/>
      <c r="BX53" s="34"/>
      <c r="BY53" s="34"/>
      <c r="BZ53" s="34"/>
      <c r="CA53" s="35"/>
      <c r="CB53" s="35"/>
      <c r="CC53" s="35"/>
      <c r="CD53" s="35"/>
      <c r="CE53" s="35"/>
      <c r="CF53" s="35"/>
      <c r="CG53" s="74"/>
    </row>
    <row r="54" spans="1:85" ht="12.75">
      <c r="A54" s="44">
        <v>603026</v>
      </c>
      <c r="B54" s="45" t="s">
        <v>113</v>
      </c>
      <c r="C54" s="22">
        <f t="shared" si="6"/>
        <v>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39">
        <v>0</v>
      </c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7"/>
      <c r="BW54" s="47"/>
      <c r="BX54" s="34"/>
      <c r="BY54" s="34"/>
      <c r="BZ54" s="34"/>
      <c r="CA54" s="35"/>
      <c r="CB54" s="35"/>
      <c r="CC54" s="35"/>
      <c r="CD54" s="35"/>
      <c r="CE54" s="35"/>
      <c r="CF54" s="35"/>
      <c r="CG54" s="74"/>
    </row>
    <row r="55" spans="1:85" ht="12.75">
      <c r="A55" s="44">
        <v>603027</v>
      </c>
      <c r="B55" s="45" t="s">
        <v>114</v>
      </c>
      <c r="C55" s="22">
        <f t="shared" si="6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39">
        <v>0</v>
      </c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7"/>
      <c r="BW55" s="47"/>
      <c r="BX55" s="34"/>
      <c r="BY55" s="34"/>
      <c r="BZ55" s="34"/>
      <c r="CA55" s="35"/>
      <c r="CB55" s="35"/>
      <c r="CC55" s="35"/>
      <c r="CD55" s="35"/>
      <c r="CE55" s="35"/>
      <c r="CF55" s="35"/>
      <c r="CG55" s="74"/>
    </row>
    <row r="56" spans="1:85" ht="12.75">
      <c r="A56" s="44">
        <v>603029</v>
      </c>
      <c r="B56" s="45" t="s">
        <v>116</v>
      </c>
      <c r="C56" s="22">
        <f t="shared" si="6"/>
        <v>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39">
        <v>0</v>
      </c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7"/>
      <c r="BW56" s="47"/>
      <c r="BX56" s="34"/>
      <c r="BY56" s="34"/>
      <c r="BZ56" s="34"/>
      <c r="CA56" s="35"/>
      <c r="CB56" s="35"/>
      <c r="CC56" s="35"/>
      <c r="CD56" s="35"/>
      <c r="CE56" s="35"/>
      <c r="CF56" s="35"/>
      <c r="CG56" s="74"/>
    </row>
    <row r="57" spans="1:85" ht="12.75">
      <c r="A57" s="36">
        <v>60303</v>
      </c>
      <c r="B57" s="37" t="s">
        <v>119</v>
      </c>
      <c r="C57" s="38">
        <f t="shared" si="6"/>
        <v>0</v>
      </c>
      <c r="D57" s="41">
        <f>D58+D59+D60+D61+D62+D63+D64+D65</f>
        <v>0</v>
      </c>
      <c r="E57" s="42">
        <f aca="true" t="shared" si="29" ref="E57:BQ57">E58+E59+E60+E61+E62+E63+E64+E65</f>
        <v>0</v>
      </c>
      <c r="F57" s="42">
        <f t="shared" si="29"/>
        <v>0</v>
      </c>
      <c r="G57" s="42">
        <f t="shared" si="29"/>
        <v>0</v>
      </c>
      <c r="H57" s="42">
        <f t="shared" si="29"/>
        <v>0</v>
      </c>
      <c r="I57" s="42">
        <f t="shared" si="29"/>
        <v>0</v>
      </c>
      <c r="J57" s="42">
        <f t="shared" si="29"/>
        <v>0</v>
      </c>
      <c r="K57" s="42">
        <f t="shared" si="29"/>
        <v>0</v>
      </c>
      <c r="L57" s="42">
        <f t="shared" si="29"/>
        <v>0</v>
      </c>
      <c r="M57" s="42">
        <f t="shared" si="29"/>
        <v>0</v>
      </c>
      <c r="N57" s="42">
        <f t="shared" si="29"/>
        <v>0</v>
      </c>
      <c r="O57" s="42">
        <f t="shared" si="29"/>
        <v>0</v>
      </c>
      <c r="P57" s="42">
        <f t="shared" si="29"/>
        <v>0</v>
      </c>
      <c r="Q57" s="42">
        <f t="shared" si="29"/>
        <v>0</v>
      </c>
      <c r="R57" s="42">
        <f t="shared" si="29"/>
        <v>0</v>
      </c>
      <c r="S57" s="42">
        <f t="shared" si="29"/>
        <v>0</v>
      </c>
      <c r="T57" s="42">
        <f t="shared" si="29"/>
        <v>0</v>
      </c>
      <c r="U57" s="42">
        <f t="shared" si="29"/>
        <v>0</v>
      </c>
      <c r="V57" s="42">
        <f t="shared" si="29"/>
        <v>0</v>
      </c>
      <c r="W57" s="42">
        <f t="shared" si="29"/>
        <v>0</v>
      </c>
      <c r="X57" s="42">
        <f t="shared" si="29"/>
        <v>0</v>
      </c>
      <c r="Y57" s="42">
        <f t="shared" si="29"/>
        <v>0</v>
      </c>
      <c r="Z57" s="42">
        <f t="shared" si="29"/>
        <v>0</v>
      </c>
      <c r="AA57" s="42">
        <f t="shared" si="29"/>
        <v>0</v>
      </c>
      <c r="AB57" s="42">
        <f t="shared" si="29"/>
        <v>0</v>
      </c>
      <c r="AC57" s="42">
        <f t="shared" si="29"/>
        <v>0</v>
      </c>
      <c r="AD57" s="42">
        <f t="shared" si="29"/>
        <v>0</v>
      </c>
      <c r="AE57" s="42">
        <f t="shared" si="29"/>
        <v>0</v>
      </c>
      <c r="AF57" s="42">
        <f t="shared" si="29"/>
        <v>0</v>
      </c>
      <c r="AG57" s="42">
        <f>AG58+AG59+AG60+AG61+AG62+AG63+AG64+AG65</f>
        <v>0</v>
      </c>
      <c r="AH57" s="42">
        <f>AH58+AH59+AH60+AH61+AH62+AH63+AH64+AH65</f>
        <v>0</v>
      </c>
      <c r="AI57" s="42">
        <f>AI58+AI59+AI60+AI61+AI62+AI63+AI64+AI65</f>
        <v>0</v>
      </c>
      <c r="AJ57" s="42">
        <f t="shared" si="29"/>
        <v>0</v>
      </c>
      <c r="AK57" s="42">
        <f t="shared" si="29"/>
        <v>0</v>
      </c>
      <c r="AL57" s="42">
        <f t="shared" si="29"/>
        <v>0</v>
      </c>
      <c r="AM57" s="42">
        <f>AM58+AM59+AM60+AM61+AM62+AM63+AM64+AM65</f>
        <v>0</v>
      </c>
      <c r="AN57" s="42">
        <f t="shared" si="29"/>
        <v>0</v>
      </c>
      <c r="AO57" s="42">
        <f>AO58+AO59+AO60+AO61+AO62+AO63+AO64+AO65</f>
        <v>0</v>
      </c>
      <c r="AP57" s="42">
        <f>AP58+AP59+AP60+AP61+AP62+AP63+AP64+AP65</f>
        <v>0</v>
      </c>
      <c r="AQ57" s="42">
        <f>AQ58+AQ59+AQ60+AQ61+AQ62+AQ63+AQ64+AQ65</f>
        <v>0</v>
      </c>
      <c r="AR57" s="42">
        <f t="shared" si="29"/>
        <v>0</v>
      </c>
      <c r="AS57" s="42">
        <f t="shared" si="29"/>
        <v>0</v>
      </c>
      <c r="AT57" s="42">
        <f t="shared" si="29"/>
        <v>0</v>
      </c>
      <c r="AU57" s="42">
        <f t="shared" si="29"/>
        <v>0</v>
      </c>
      <c r="AV57" s="42">
        <f t="shared" si="29"/>
        <v>0</v>
      </c>
      <c r="AW57" s="42">
        <f t="shared" si="29"/>
        <v>0</v>
      </c>
      <c r="AX57" s="42">
        <f t="shared" si="29"/>
        <v>0</v>
      </c>
      <c r="AY57" s="42">
        <f t="shared" si="29"/>
        <v>0</v>
      </c>
      <c r="AZ57" s="42">
        <f t="shared" si="29"/>
        <v>0</v>
      </c>
      <c r="BA57" s="42">
        <f t="shared" si="29"/>
        <v>0</v>
      </c>
      <c r="BB57" s="42">
        <f t="shared" si="29"/>
        <v>0</v>
      </c>
      <c r="BC57" s="42">
        <f t="shared" si="29"/>
        <v>0</v>
      </c>
      <c r="BD57" s="42">
        <f>BD58+BD59+BD60+BD61+BD62+BD63+BD64+BD65</f>
        <v>0</v>
      </c>
      <c r="BE57" s="42">
        <f t="shared" si="29"/>
        <v>0</v>
      </c>
      <c r="BF57" s="42">
        <f t="shared" si="29"/>
        <v>0</v>
      </c>
      <c r="BG57" s="42">
        <f t="shared" si="29"/>
        <v>0</v>
      </c>
      <c r="BH57" s="42">
        <f t="shared" si="29"/>
        <v>0</v>
      </c>
      <c r="BI57" s="42">
        <f t="shared" si="29"/>
        <v>0</v>
      </c>
      <c r="BJ57" s="42">
        <f>BJ58+BJ59+BJ60+BJ61+BJ62+BJ63+BJ64+BJ65</f>
        <v>0</v>
      </c>
      <c r="BK57" s="42">
        <f t="shared" si="29"/>
        <v>0</v>
      </c>
      <c r="BL57" s="42">
        <f t="shared" si="29"/>
        <v>0</v>
      </c>
      <c r="BM57" s="42">
        <f t="shared" si="29"/>
        <v>0</v>
      </c>
      <c r="BN57" s="42">
        <f t="shared" si="29"/>
        <v>0</v>
      </c>
      <c r="BO57" s="42">
        <f t="shared" si="29"/>
        <v>0</v>
      </c>
      <c r="BP57" s="43">
        <f t="shared" si="29"/>
        <v>0</v>
      </c>
      <c r="BQ57" s="43">
        <f t="shared" si="29"/>
        <v>0</v>
      </c>
      <c r="BR57" s="43">
        <f aca="true" t="shared" si="30" ref="BR57:BW57">BR58+BR59+BR60+BR61+BR62+BR63+BR64+BR65</f>
        <v>0</v>
      </c>
      <c r="BS57" s="43">
        <f t="shared" si="30"/>
        <v>0</v>
      </c>
      <c r="BT57" s="43">
        <f t="shared" si="30"/>
        <v>0</v>
      </c>
      <c r="BU57" s="43">
        <f t="shared" si="30"/>
        <v>0</v>
      </c>
      <c r="BV57" s="42">
        <f t="shared" si="30"/>
        <v>0</v>
      </c>
      <c r="BW57" s="42">
        <f t="shared" si="30"/>
        <v>0</v>
      </c>
      <c r="BX57" s="34"/>
      <c r="BY57" s="34"/>
      <c r="BZ57" s="34"/>
      <c r="CA57" s="35"/>
      <c r="CB57" s="35"/>
      <c r="CC57" s="35"/>
      <c r="CD57" s="35"/>
      <c r="CE57" s="35"/>
      <c r="CF57" s="35"/>
      <c r="CG57" s="74"/>
    </row>
    <row r="58" spans="1:85" ht="12.75">
      <c r="A58" s="44">
        <v>603031</v>
      </c>
      <c r="B58" s="45" t="s">
        <v>120</v>
      </c>
      <c r="C58" s="22">
        <f t="shared" si="6"/>
        <v>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34"/>
      <c r="BY58" s="34"/>
      <c r="BZ58" s="34"/>
      <c r="CA58" s="35"/>
      <c r="CB58" s="35"/>
      <c r="CC58" s="35"/>
      <c r="CD58" s="35"/>
      <c r="CE58" s="35"/>
      <c r="CF58" s="35"/>
      <c r="CG58" s="74"/>
    </row>
    <row r="59" spans="1:85" ht="12.75">
      <c r="A59" s="44">
        <v>603032</v>
      </c>
      <c r="B59" s="45" t="s">
        <v>109</v>
      </c>
      <c r="C59" s="22">
        <f t="shared" si="6"/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7"/>
      <c r="BW59" s="47"/>
      <c r="BX59" s="34"/>
      <c r="BY59" s="34"/>
      <c r="BZ59" s="34"/>
      <c r="CA59" s="35"/>
      <c r="CB59" s="35"/>
      <c r="CC59" s="35"/>
      <c r="CD59" s="35"/>
      <c r="CE59" s="35"/>
      <c r="CF59" s="35"/>
      <c r="CG59" s="74"/>
    </row>
    <row r="60" spans="1:85" ht="12.75">
      <c r="A60" s="44">
        <v>603033</v>
      </c>
      <c r="B60" s="45" t="s">
        <v>110</v>
      </c>
      <c r="C60" s="22">
        <f t="shared" si="6"/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7"/>
      <c r="BW60" s="47"/>
      <c r="BX60" s="34"/>
      <c r="BY60" s="34"/>
      <c r="BZ60" s="34"/>
      <c r="CA60" s="35"/>
      <c r="CB60" s="35"/>
      <c r="CC60" s="35"/>
      <c r="CD60" s="35"/>
      <c r="CE60" s="35"/>
      <c r="CF60" s="35"/>
      <c r="CG60" s="74"/>
    </row>
    <row r="61" spans="1:85" ht="12.75">
      <c r="A61" s="44">
        <v>603034</v>
      </c>
      <c r="B61" s="45" t="s">
        <v>111</v>
      </c>
      <c r="C61" s="22">
        <f t="shared" si="6"/>
        <v>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7"/>
      <c r="BW61" s="47"/>
      <c r="BX61" s="34"/>
      <c r="BY61" s="34"/>
      <c r="BZ61" s="34"/>
      <c r="CA61" s="35"/>
      <c r="CB61" s="35"/>
      <c r="CC61" s="35"/>
      <c r="CD61" s="35"/>
      <c r="CE61" s="35"/>
      <c r="CF61" s="35"/>
      <c r="CG61" s="74"/>
    </row>
    <row r="62" spans="1:85" ht="12.75">
      <c r="A62" s="44">
        <v>603035</v>
      </c>
      <c r="B62" s="45" t="s">
        <v>118</v>
      </c>
      <c r="C62" s="22">
        <f t="shared" si="6"/>
        <v>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  <c r="BX62" s="34"/>
      <c r="BY62" s="34"/>
      <c r="BZ62" s="34"/>
      <c r="CA62" s="35"/>
      <c r="CB62" s="35"/>
      <c r="CC62" s="35"/>
      <c r="CD62" s="35"/>
      <c r="CE62" s="35"/>
      <c r="CF62" s="35"/>
      <c r="CG62" s="74"/>
    </row>
    <row r="63" spans="1:85" ht="12.75">
      <c r="A63" s="44">
        <v>603036</v>
      </c>
      <c r="B63" s="45" t="s">
        <v>113</v>
      </c>
      <c r="C63" s="22">
        <f t="shared" si="6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  <c r="BW63" s="47"/>
      <c r="BX63" s="34"/>
      <c r="BY63" s="34"/>
      <c r="BZ63" s="34"/>
      <c r="CA63" s="35"/>
      <c r="CB63" s="35"/>
      <c r="CC63" s="35"/>
      <c r="CD63" s="35"/>
      <c r="CE63" s="35"/>
      <c r="CF63" s="35"/>
      <c r="CG63" s="74"/>
    </row>
    <row r="64" spans="1:85" ht="12.75">
      <c r="A64" s="44">
        <v>603037</v>
      </c>
      <c r="B64" s="45" t="s">
        <v>114</v>
      </c>
      <c r="C64" s="22">
        <f t="shared" si="6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7"/>
      <c r="BW64" s="47"/>
      <c r="BX64" s="34"/>
      <c r="BY64" s="34"/>
      <c r="BZ64" s="34"/>
      <c r="CA64" s="35"/>
      <c r="CB64" s="35"/>
      <c r="CC64" s="35"/>
      <c r="CD64" s="35"/>
      <c r="CE64" s="35"/>
      <c r="CF64" s="35"/>
      <c r="CG64" s="74"/>
    </row>
    <row r="65" spans="1:85" ht="12.75">
      <c r="A65" s="44">
        <v>603039</v>
      </c>
      <c r="B65" s="45" t="s">
        <v>116</v>
      </c>
      <c r="C65" s="22">
        <f t="shared" si="6"/>
        <v>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  <c r="BW65" s="47"/>
      <c r="BX65" s="34"/>
      <c r="BY65" s="34"/>
      <c r="BZ65" s="34"/>
      <c r="CA65" s="35"/>
      <c r="CB65" s="35"/>
      <c r="CC65" s="35"/>
      <c r="CD65" s="35"/>
      <c r="CE65" s="35"/>
      <c r="CF65" s="35"/>
      <c r="CG65" s="74"/>
    </row>
    <row r="66" spans="1:85" ht="12.75">
      <c r="A66" s="36">
        <v>60304</v>
      </c>
      <c r="B66" s="37" t="s">
        <v>121</v>
      </c>
      <c r="C66" s="22">
        <f t="shared" si="6"/>
        <v>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0"/>
      <c r="BX66" s="34"/>
      <c r="BY66" s="34"/>
      <c r="BZ66" s="34"/>
      <c r="CA66" s="35"/>
      <c r="CB66" s="35"/>
      <c r="CC66" s="35"/>
      <c r="CD66" s="35"/>
      <c r="CE66" s="35"/>
      <c r="CF66" s="35"/>
      <c r="CG66" s="74"/>
    </row>
    <row r="67" spans="1:85" ht="12.75">
      <c r="A67" s="36">
        <v>60305</v>
      </c>
      <c r="B67" s="37" t="s">
        <v>122</v>
      </c>
      <c r="C67" s="38">
        <f t="shared" si="6"/>
        <v>0</v>
      </c>
      <c r="D67" s="41">
        <f>D68+D69</f>
        <v>0</v>
      </c>
      <c r="E67" s="42">
        <f aca="true" t="shared" si="31" ref="E67:BQ67">E68+E69</f>
        <v>0</v>
      </c>
      <c r="F67" s="42">
        <f t="shared" si="31"/>
        <v>0</v>
      </c>
      <c r="G67" s="42">
        <f t="shared" si="31"/>
        <v>0</v>
      </c>
      <c r="H67" s="42">
        <f t="shared" si="31"/>
        <v>0</v>
      </c>
      <c r="I67" s="42">
        <f t="shared" si="31"/>
        <v>0</v>
      </c>
      <c r="J67" s="42">
        <f t="shared" si="31"/>
        <v>0</v>
      </c>
      <c r="K67" s="42">
        <f t="shared" si="31"/>
        <v>0</v>
      </c>
      <c r="L67" s="42">
        <f t="shared" si="31"/>
        <v>0</v>
      </c>
      <c r="M67" s="42">
        <f t="shared" si="31"/>
        <v>0</v>
      </c>
      <c r="N67" s="42">
        <f t="shared" si="31"/>
        <v>0</v>
      </c>
      <c r="O67" s="42">
        <f t="shared" si="31"/>
        <v>0</v>
      </c>
      <c r="P67" s="42">
        <f t="shared" si="31"/>
        <v>0</v>
      </c>
      <c r="Q67" s="42">
        <f t="shared" si="31"/>
        <v>0</v>
      </c>
      <c r="R67" s="42">
        <f t="shared" si="31"/>
        <v>0</v>
      </c>
      <c r="S67" s="42">
        <f t="shared" si="31"/>
        <v>0</v>
      </c>
      <c r="T67" s="42">
        <f t="shared" si="31"/>
        <v>0</v>
      </c>
      <c r="U67" s="42">
        <f t="shared" si="31"/>
        <v>0</v>
      </c>
      <c r="V67" s="42">
        <f t="shared" si="31"/>
        <v>0</v>
      </c>
      <c r="W67" s="42">
        <f t="shared" si="31"/>
        <v>0</v>
      </c>
      <c r="X67" s="42">
        <f t="shared" si="31"/>
        <v>0</v>
      </c>
      <c r="Y67" s="42">
        <f t="shared" si="31"/>
        <v>0</v>
      </c>
      <c r="Z67" s="42">
        <f t="shared" si="31"/>
        <v>0</v>
      </c>
      <c r="AA67" s="42">
        <f t="shared" si="31"/>
        <v>0</v>
      </c>
      <c r="AB67" s="42">
        <f t="shared" si="31"/>
        <v>0</v>
      </c>
      <c r="AC67" s="42">
        <f t="shared" si="31"/>
        <v>0</v>
      </c>
      <c r="AD67" s="42">
        <f t="shared" si="31"/>
        <v>0</v>
      </c>
      <c r="AE67" s="42">
        <f t="shared" si="31"/>
        <v>0</v>
      </c>
      <c r="AF67" s="42">
        <f t="shared" si="31"/>
        <v>0</v>
      </c>
      <c r="AG67" s="42">
        <f>AG68+AG69</f>
        <v>0</v>
      </c>
      <c r="AH67" s="42">
        <f>AH68+AH69</f>
        <v>0</v>
      </c>
      <c r="AI67" s="42">
        <f>AI68+AI69</f>
        <v>0</v>
      </c>
      <c r="AJ67" s="42">
        <f t="shared" si="31"/>
        <v>0</v>
      </c>
      <c r="AK67" s="42">
        <f t="shared" si="31"/>
        <v>0</v>
      </c>
      <c r="AL67" s="42">
        <f t="shared" si="31"/>
        <v>0</v>
      </c>
      <c r="AM67" s="42">
        <f>AM68+AM69</f>
        <v>0</v>
      </c>
      <c r="AN67" s="42">
        <f t="shared" si="31"/>
        <v>0</v>
      </c>
      <c r="AO67" s="42">
        <f>AO68+AO69</f>
        <v>0</v>
      </c>
      <c r="AP67" s="42">
        <f>AP68+AP69</f>
        <v>0</v>
      </c>
      <c r="AQ67" s="42">
        <f>AQ68+AQ69</f>
        <v>0</v>
      </c>
      <c r="AR67" s="42">
        <f t="shared" si="31"/>
        <v>0</v>
      </c>
      <c r="AS67" s="42">
        <f t="shared" si="31"/>
        <v>0</v>
      </c>
      <c r="AT67" s="42">
        <f t="shared" si="31"/>
        <v>0</v>
      </c>
      <c r="AU67" s="42">
        <f t="shared" si="31"/>
        <v>0</v>
      </c>
      <c r="AV67" s="42">
        <f t="shared" si="31"/>
        <v>0</v>
      </c>
      <c r="AW67" s="42">
        <f t="shared" si="31"/>
        <v>0</v>
      </c>
      <c r="AX67" s="42">
        <f t="shared" si="31"/>
        <v>0</v>
      </c>
      <c r="AY67" s="42">
        <f t="shared" si="31"/>
        <v>0</v>
      </c>
      <c r="AZ67" s="42">
        <f t="shared" si="31"/>
        <v>0</v>
      </c>
      <c r="BA67" s="42">
        <f t="shared" si="31"/>
        <v>0</v>
      </c>
      <c r="BB67" s="42">
        <f t="shared" si="31"/>
        <v>0</v>
      </c>
      <c r="BC67" s="42">
        <f t="shared" si="31"/>
        <v>0</v>
      </c>
      <c r="BD67" s="42">
        <f>BD68+BD69</f>
        <v>0</v>
      </c>
      <c r="BE67" s="42">
        <f t="shared" si="31"/>
        <v>0</v>
      </c>
      <c r="BF67" s="42">
        <f t="shared" si="31"/>
        <v>0</v>
      </c>
      <c r="BG67" s="42">
        <f t="shared" si="31"/>
        <v>0</v>
      </c>
      <c r="BH67" s="42">
        <f t="shared" si="31"/>
        <v>0</v>
      </c>
      <c r="BI67" s="42">
        <f t="shared" si="31"/>
        <v>0</v>
      </c>
      <c r="BJ67" s="42">
        <f>BJ68+BJ69</f>
        <v>0</v>
      </c>
      <c r="BK67" s="42">
        <f t="shared" si="31"/>
        <v>0</v>
      </c>
      <c r="BL67" s="42">
        <f t="shared" si="31"/>
        <v>0</v>
      </c>
      <c r="BM67" s="42">
        <f t="shared" si="31"/>
        <v>0</v>
      </c>
      <c r="BN67" s="42">
        <f t="shared" si="31"/>
        <v>0</v>
      </c>
      <c r="BO67" s="42">
        <f t="shared" si="31"/>
        <v>0</v>
      </c>
      <c r="BP67" s="43">
        <f t="shared" si="31"/>
        <v>0</v>
      </c>
      <c r="BQ67" s="43">
        <f t="shared" si="31"/>
        <v>0</v>
      </c>
      <c r="BR67" s="43">
        <f aca="true" t="shared" si="32" ref="BR67:BW67">BR68+BR69</f>
        <v>0</v>
      </c>
      <c r="BS67" s="43">
        <f t="shared" si="32"/>
        <v>0</v>
      </c>
      <c r="BT67" s="43">
        <f t="shared" si="32"/>
        <v>0</v>
      </c>
      <c r="BU67" s="43">
        <f t="shared" si="32"/>
        <v>0</v>
      </c>
      <c r="BV67" s="42">
        <f t="shared" si="32"/>
        <v>0</v>
      </c>
      <c r="BW67" s="42">
        <f t="shared" si="32"/>
        <v>0</v>
      </c>
      <c r="BX67" s="34"/>
      <c r="BY67" s="34"/>
      <c r="BZ67" s="34"/>
      <c r="CA67" s="35"/>
      <c r="CB67" s="35"/>
      <c r="CC67" s="35"/>
      <c r="CD67" s="35"/>
      <c r="CE67" s="35"/>
      <c r="CF67" s="35"/>
      <c r="CG67" s="74"/>
    </row>
    <row r="68" spans="1:85" ht="12.75">
      <c r="A68" s="44">
        <v>603051</v>
      </c>
      <c r="B68" s="45" t="s">
        <v>123</v>
      </c>
      <c r="C68" s="22">
        <f t="shared" si="6"/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7"/>
      <c r="BW68" s="47"/>
      <c r="BX68" s="34"/>
      <c r="BY68" s="34"/>
      <c r="BZ68" s="34"/>
      <c r="CA68" s="35"/>
      <c r="CB68" s="35"/>
      <c r="CC68" s="35"/>
      <c r="CD68" s="35"/>
      <c r="CE68" s="35"/>
      <c r="CF68" s="35"/>
      <c r="CG68" s="74"/>
    </row>
    <row r="69" spans="1:85" ht="12.75">
      <c r="A69" s="44">
        <v>603052</v>
      </c>
      <c r="B69" s="45" t="s">
        <v>124</v>
      </c>
      <c r="C69" s="22">
        <f t="shared" si="6"/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7"/>
      <c r="BW69" s="47"/>
      <c r="BX69" s="34"/>
      <c r="BY69" s="34"/>
      <c r="BZ69" s="34"/>
      <c r="CA69" s="35"/>
      <c r="CB69" s="35"/>
      <c r="CC69" s="35"/>
      <c r="CD69" s="35"/>
      <c r="CE69" s="35"/>
      <c r="CF69" s="35"/>
      <c r="CG69" s="74"/>
    </row>
    <row r="70" spans="1:85" ht="12.75">
      <c r="A70" s="36">
        <v>60306</v>
      </c>
      <c r="B70" s="37" t="s">
        <v>125</v>
      </c>
      <c r="C70" s="38">
        <f t="shared" si="6"/>
        <v>0</v>
      </c>
      <c r="D70" s="41">
        <f>D71+D72</f>
        <v>0</v>
      </c>
      <c r="E70" s="42">
        <f aca="true" t="shared" si="33" ref="E70:BQ70">E71+E72</f>
        <v>0</v>
      </c>
      <c r="F70" s="42">
        <f t="shared" si="33"/>
        <v>0</v>
      </c>
      <c r="G70" s="42">
        <f t="shared" si="33"/>
        <v>0</v>
      </c>
      <c r="H70" s="42">
        <f t="shared" si="33"/>
        <v>0</v>
      </c>
      <c r="I70" s="42">
        <f t="shared" si="33"/>
        <v>0</v>
      </c>
      <c r="J70" s="42">
        <f t="shared" si="33"/>
        <v>0</v>
      </c>
      <c r="K70" s="42">
        <f t="shared" si="33"/>
        <v>0</v>
      </c>
      <c r="L70" s="42">
        <f t="shared" si="33"/>
        <v>0</v>
      </c>
      <c r="M70" s="42">
        <f t="shared" si="33"/>
        <v>0</v>
      </c>
      <c r="N70" s="42">
        <f t="shared" si="33"/>
        <v>0</v>
      </c>
      <c r="O70" s="42">
        <f t="shared" si="33"/>
        <v>0</v>
      </c>
      <c r="P70" s="42">
        <f t="shared" si="33"/>
        <v>0</v>
      </c>
      <c r="Q70" s="42">
        <f t="shared" si="33"/>
        <v>0</v>
      </c>
      <c r="R70" s="42">
        <f t="shared" si="33"/>
        <v>0</v>
      </c>
      <c r="S70" s="42">
        <f t="shared" si="33"/>
        <v>0</v>
      </c>
      <c r="T70" s="42">
        <f t="shared" si="33"/>
        <v>0</v>
      </c>
      <c r="U70" s="42">
        <f t="shared" si="33"/>
        <v>0</v>
      </c>
      <c r="V70" s="42">
        <f t="shared" si="33"/>
        <v>0</v>
      </c>
      <c r="W70" s="42">
        <f t="shared" si="33"/>
        <v>0</v>
      </c>
      <c r="X70" s="42">
        <f t="shared" si="33"/>
        <v>0</v>
      </c>
      <c r="Y70" s="42">
        <f t="shared" si="33"/>
        <v>0</v>
      </c>
      <c r="Z70" s="42">
        <f t="shared" si="33"/>
        <v>0</v>
      </c>
      <c r="AA70" s="42">
        <f t="shared" si="33"/>
        <v>0</v>
      </c>
      <c r="AB70" s="42">
        <f t="shared" si="33"/>
        <v>0</v>
      </c>
      <c r="AC70" s="42">
        <f t="shared" si="33"/>
        <v>0</v>
      </c>
      <c r="AD70" s="42">
        <f t="shared" si="33"/>
        <v>0</v>
      </c>
      <c r="AE70" s="42">
        <f t="shared" si="33"/>
        <v>0</v>
      </c>
      <c r="AF70" s="42">
        <f t="shared" si="33"/>
        <v>0</v>
      </c>
      <c r="AG70" s="42">
        <f>AG71+AG72</f>
        <v>0</v>
      </c>
      <c r="AH70" s="42">
        <f>AH71+AH72</f>
        <v>0</v>
      </c>
      <c r="AI70" s="42">
        <f>AI71+AI72</f>
        <v>0</v>
      </c>
      <c r="AJ70" s="42">
        <f t="shared" si="33"/>
        <v>0</v>
      </c>
      <c r="AK70" s="42">
        <f t="shared" si="33"/>
        <v>0</v>
      </c>
      <c r="AL70" s="42">
        <f t="shared" si="33"/>
        <v>0</v>
      </c>
      <c r="AM70" s="42">
        <f>AM71+AM72</f>
        <v>0</v>
      </c>
      <c r="AN70" s="42">
        <f t="shared" si="33"/>
        <v>0</v>
      </c>
      <c r="AO70" s="42">
        <f>AO71+AO72</f>
        <v>0</v>
      </c>
      <c r="AP70" s="42">
        <f>AP71+AP72</f>
        <v>0</v>
      </c>
      <c r="AQ70" s="42">
        <f>AQ71+AQ72</f>
        <v>0</v>
      </c>
      <c r="AR70" s="42">
        <f t="shared" si="33"/>
        <v>0</v>
      </c>
      <c r="AS70" s="42">
        <f t="shared" si="33"/>
        <v>0</v>
      </c>
      <c r="AT70" s="42">
        <f t="shared" si="33"/>
        <v>0</v>
      </c>
      <c r="AU70" s="42">
        <f t="shared" si="33"/>
        <v>0</v>
      </c>
      <c r="AV70" s="42">
        <f t="shared" si="33"/>
        <v>0</v>
      </c>
      <c r="AW70" s="42">
        <f t="shared" si="33"/>
        <v>0</v>
      </c>
      <c r="AX70" s="42">
        <f t="shared" si="33"/>
        <v>0</v>
      </c>
      <c r="AY70" s="42">
        <f t="shared" si="33"/>
        <v>0</v>
      </c>
      <c r="AZ70" s="42">
        <f t="shared" si="33"/>
        <v>0</v>
      </c>
      <c r="BA70" s="42">
        <f t="shared" si="33"/>
        <v>0</v>
      </c>
      <c r="BB70" s="42">
        <f t="shared" si="33"/>
        <v>0</v>
      </c>
      <c r="BC70" s="42">
        <f t="shared" si="33"/>
        <v>0</v>
      </c>
      <c r="BD70" s="42">
        <f>BD71+BD72</f>
        <v>0</v>
      </c>
      <c r="BE70" s="42">
        <f t="shared" si="33"/>
        <v>0</v>
      </c>
      <c r="BF70" s="42">
        <f t="shared" si="33"/>
        <v>0</v>
      </c>
      <c r="BG70" s="42">
        <f t="shared" si="33"/>
        <v>0</v>
      </c>
      <c r="BH70" s="42">
        <f t="shared" si="33"/>
        <v>0</v>
      </c>
      <c r="BI70" s="42">
        <f t="shared" si="33"/>
        <v>0</v>
      </c>
      <c r="BJ70" s="42">
        <f>BJ71+BJ72</f>
        <v>0</v>
      </c>
      <c r="BK70" s="42">
        <f t="shared" si="33"/>
        <v>0</v>
      </c>
      <c r="BL70" s="42">
        <f t="shared" si="33"/>
        <v>0</v>
      </c>
      <c r="BM70" s="42">
        <f t="shared" si="33"/>
        <v>0</v>
      </c>
      <c r="BN70" s="42">
        <f t="shared" si="33"/>
        <v>0</v>
      </c>
      <c r="BO70" s="42">
        <f t="shared" si="33"/>
        <v>0</v>
      </c>
      <c r="BP70" s="43">
        <f t="shared" si="33"/>
        <v>0</v>
      </c>
      <c r="BQ70" s="43">
        <f t="shared" si="33"/>
        <v>0</v>
      </c>
      <c r="BR70" s="43">
        <f aca="true" t="shared" si="34" ref="BR70:BW70">BR71+BR72</f>
        <v>0</v>
      </c>
      <c r="BS70" s="43">
        <f t="shared" si="34"/>
        <v>0</v>
      </c>
      <c r="BT70" s="43">
        <f t="shared" si="34"/>
        <v>0</v>
      </c>
      <c r="BU70" s="43">
        <f t="shared" si="34"/>
        <v>0</v>
      </c>
      <c r="BV70" s="42">
        <f t="shared" si="34"/>
        <v>0</v>
      </c>
      <c r="BW70" s="42">
        <f t="shared" si="34"/>
        <v>0</v>
      </c>
      <c r="BX70" s="34"/>
      <c r="BY70" s="34"/>
      <c r="BZ70" s="34"/>
      <c r="CA70" s="35"/>
      <c r="CB70" s="35"/>
      <c r="CC70" s="35"/>
      <c r="CD70" s="35"/>
      <c r="CE70" s="35"/>
      <c r="CF70" s="35"/>
      <c r="CG70" s="74"/>
    </row>
    <row r="71" spans="1:85" ht="12.75">
      <c r="A71" s="44">
        <v>603061</v>
      </c>
      <c r="B71" s="45" t="s">
        <v>123</v>
      </c>
      <c r="C71" s="22">
        <f t="shared" si="6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7"/>
      <c r="BW71" s="47"/>
      <c r="BX71" s="34"/>
      <c r="BY71" s="34"/>
      <c r="BZ71" s="34"/>
      <c r="CA71" s="35"/>
      <c r="CB71" s="35"/>
      <c r="CC71" s="35"/>
      <c r="CD71" s="35"/>
      <c r="CE71" s="35"/>
      <c r="CF71" s="35"/>
      <c r="CG71" s="74"/>
    </row>
    <row r="72" spans="1:85" ht="12.75">
      <c r="A72" s="44">
        <v>603062</v>
      </c>
      <c r="B72" s="45" t="s">
        <v>124</v>
      </c>
      <c r="C72" s="22">
        <f t="shared" si="6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7"/>
      <c r="BW72" s="47"/>
      <c r="BX72" s="34"/>
      <c r="BY72" s="34"/>
      <c r="BZ72" s="34"/>
      <c r="CA72" s="35"/>
      <c r="CB72" s="35"/>
      <c r="CC72" s="35"/>
      <c r="CD72" s="35"/>
      <c r="CE72" s="35"/>
      <c r="CF72" s="35"/>
      <c r="CG72" s="74"/>
    </row>
    <row r="73" spans="1:85" ht="12.75">
      <c r="A73" s="36">
        <v>60307</v>
      </c>
      <c r="B73" s="37" t="s">
        <v>126</v>
      </c>
      <c r="C73" s="38">
        <f t="shared" si="6"/>
        <v>0</v>
      </c>
      <c r="D73" s="41">
        <f>D74+D75+D76</f>
        <v>0</v>
      </c>
      <c r="E73" s="42">
        <f aca="true" t="shared" si="35" ref="E73:BQ73">E74+E75+E76</f>
        <v>0</v>
      </c>
      <c r="F73" s="42">
        <f t="shared" si="35"/>
        <v>0</v>
      </c>
      <c r="G73" s="42">
        <f t="shared" si="35"/>
        <v>0</v>
      </c>
      <c r="H73" s="42">
        <f t="shared" si="35"/>
        <v>0</v>
      </c>
      <c r="I73" s="42">
        <f t="shared" si="35"/>
        <v>0</v>
      </c>
      <c r="J73" s="42">
        <f t="shared" si="35"/>
        <v>0</v>
      </c>
      <c r="K73" s="42">
        <f t="shared" si="35"/>
        <v>0</v>
      </c>
      <c r="L73" s="42">
        <f t="shared" si="35"/>
        <v>0</v>
      </c>
      <c r="M73" s="42">
        <f t="shared" si="35"/>
        <v>0</v>
      </c>
      <c r="N73" s="42">
        <f t="shared" si="35"/>
        <v>0</v>
      </c>
      <c r="O73" s="42">
        <f t="shared" si="35"/>
        <v>0</v>
      </c>
      <c r="P73" s="42">
        <f t="shared" si="35"/>
        <v>0</v>
      </c>
      <c r="Q73" s="42">
        <f t="shared" si="35"/>
        <v>0</v>
      </c>
      <c r="R73" s="42">
        <f t="shared" si="35"/>
        <v>0</v>
      </c>
      <c r="S73" s="42">
        <f t="shared" si="35"/>
        <v>0</v>
      </c>
      <c r="T73" s="42">
        <f t="shared" si="35"/>
        <v>0</v>
      </c>
      <c r="U73" s="42">
        <f t="shared" si="35"/>
        <v>0</v>
      </c>
      <c r="V73" s="42">
        <f t="shared" si="35"/>
        <v>0</v>
      </c>
      <c r="W73" s="42">
        <f t="shared" si="35"/>
        <v>0</v>
      </c>
      <c r="X73" s="42">
        <f t="shared" si="35"/>
        <v>0</v>
      </c>
      <c r="Y73" s="42">
        <f t="shared" si="35"/>
        <v>0</v>
      </c>
      <c r="Z73" s="42">
        <f t="shared" si="35"/>
        <v>0</v>
      </c>
      <c r="AA73" s="42">
        <f t="shared" si="35"/>
        <v>0</v>
      </c>
      <c r="AB73" s="42">
        <f t="shared" si="35"/>
        <v>0</v>
      </c>
      <c r="AC73" s="42">
        <f t="shared" si="35"/>
        <v>0</v>
      </c>
      <c r="AD73" s="42">
        <f t="shared" si="35"/>
        <v>0</v>
      </c>
      <c r="AE73" s="42">
        <f t="shared" si="35"/>
        <v>0</v>
      </c>
      <c r="AF73" s="42">
        <f t="shared" si="35"/>
        <v>0</v>
      </c>
      <c r="AG73" s="42">
        <f>AG74+AG75+AG76</f>
        <v>0</v>
      </c>
      <c r="AH73" s="42">
        <f>AH74+AH75+AH76</f>
        <v>0</v>
      </c>
      <c r="AI73" s="42">
        <f>AI74+AI75+AI76</f>
        <v>0</v>
      </c>
      <c r="AJ73" s="42">
        <f t="shared" si="35"/>
        <v>0</v>
      </c>
      <c r="AK73" s="42">
        <f t="shared" si="35"/>
        <v>0</v>
      </c>
      <c r="AL73" s="42">
        <f t="shared" si="35"/>
        <v>0</v>
      </c>
      <c r="AM73" s="42">
        <f>AM74+AM75+AM76</f>
        <v>0</v>
      </c>
      <c r="AN73" s="42">
        <f t="shared" si="35"/>
        <v>0</v>
      </c>
      <c r="AO73" s="42">
        <f>AO74+AO75+AO76</f>
        <v>0</v>
      </c>
      <c r="AP73" s="42">
        <f>AP74+AP75+AP76</f>
        <v>0</v>
      </c>
      <c r="AQ73" s="42">
        <f>AQ74+AQ75+AQ76</f>
        <v>0</v>
      </c>
      <c r="AR73" s="42">
        <f t="shared" si="35"/>
        <v>0</v>
      </c>
      <c r="AS73" s="42">
        <f t="shared" si="35"/>
        <v>0</v>
      </c>
      <c r="AT73" s="42">
        <f t="shared" si="35"/>
        <v>0</v>
      </c>
      <c r="AU73" s="42">
        <f t="shared" si="35"/>
        <v>0</v>
      </c>
      <c r="AV73" s="42">
        <f t="shared" si="35"/>
        <v>0</v>
      </c>
      <c r="AW73" s="42">
        <f t="shared" si="35"/>
        <v>0</v>
      </c>
      <c r="AX73" s="42">
        <f t="shared" si="35"/>
        <v>0</v>
      </c>
      <c r="AY73" s="42">
        <f t="shared" si="35"/>
        <v>0</v>
      </c>
      <c r="AZ73" s="42">
        <f t="shared" si="35"/>
        <v>0</v>
      </c>
      <c r="BA73" s="42">
        <f t="shared" si="35"/>
        <v>0</v>
      </c>
      <c r="BB73" s="42">
        <f t="shared" si="35"/>
        <v>0</v>
      </c>
      <c r="BC73" s="42">
        <f t="shared" si="35"/>
        <v>0</v>
      </c>
      <c r="BD73" s="42">
        <f>BD74+BD75+BD76</f>
        <v>0</v>
      </c>
      <c r="BE73" s="42">
        <f t="shared" si="35"/>
        <v>0</v>
      </c>
      <c r="BF73" s="42">
        <f t="shared" si="35"/>
        <v>0</v>
      </c>
      <c r="BG73" s="42">
        <f t="shared" si="35"/>
        <v>0</v>
      </c>
      <c r="BH73" s="42">
        <f t="shared" si="35"/>
        <v>0</v>
      </c>
      <c r="BI73" s="42">
        <f t="shared" si="35"/>
        <v>0</v>
      </c>
      <c r="BJ73" s="42">
        <f>BJ74+BJ75+BJ76</f>
        <v>0</v>
      </c>
      <c r="BK73" s="42">
        <f t="shared" si="35"/>
        <v>0</v>
      </c>
      <c r="BL73" s="42">
        <f t="shared" si="35"/>
        <v>0</v>
      </c>
      <c r="BM73" s="42">
        <f t="shared" si="35"/>
        <v>0</v>
      </c>
      <c r="BN73" s="42">
        <f t="shared" si="35"/>
        <v>0</v>
      </c>
      <c r="BO73" s="42">
        <f t="shared" si="35"/>
        <v>0</v>
      </c>
      <c r="BP73" s="43">
        <f t="shared" si="35"/>
        <v>0</v>
      </c>
      <c r="BQ73" s="43">
        <f t="shared" si="35"/>
        <v>0</v>
      </c>
      <c r="BR73" s="43">
        <f aca="true" t="shared" si="36" ref="BR73:BW73">BR74+BR75+BR76</f>
        <v>0</v>
      </c>
      <c r="BS73" s="43">
        <f t="shared" si="36"/>
        <v>0</v>
      </c>
      <c r="BT73" s="43">
        <f t="shared" si="36"/>
        <v>0</v>
      </c>
      <c r="BU73" s="43">
        <f t="shared" si="36"/>
        <v>0</v>
      </c>
      <c r="BV73" s="42">
        <f t="shared" si="36"/>
        <v>0</v>
      </c>
      <c r="BW73" s="42">
        <f t="shared" si="36"/>
        <v>0</v>
      </c>
      <c r="BX73" s="34"/>
      <c r="BY73" s="34"/>
      <c r="BZ73" s="34"/>
      <c r="CA73" s="35"/>
      <c r="CB73" s="35"/>
      <c r="CC73" s="35"/>
      <c r="CD73" s="35"/>
      <c r="CE73" s="35"/>
      <c r="CF73" s="35"/>
      <c r="CG73" s="74"/>
    </row>
    <row r="74" spans="1:85" ht="12.75">
      <c r="A74" s="44">
        <v>603071</v>
      </c>
      <c r="B74" s="45" t="s">
        <v>127</v>
      </c>
      <c r="C74" s="22">
        <f t="shared" si="6"/>
        <v>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47"/>
      <c r="BX74" s="34"/>
      <c r="BY74" s="34"/>
      <c r="BZ74" s="34"/>
      <c r="CA74" s="35"/>
      <c r="CB74" s="35"/>
      <c r="CC74" s="35"/>
      <c r="CD74" s="35"/>
      <c r="CE74" s="35"/>
      <c r="CF74" s="35"/>
      <c r="CG74" s="74"/>
    </row>
    <row r="75" spans="1:85" ht="12.75">
      <c r="A75" s="44">
        <v>603072</v>
      </c>
      <c r="B75" s="45" t="s">
        <v>128</v>
      </c>
      <c r="C75" s="22">
        <f t="shared" si="6"/>
        <v>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7"/>
      <c r="BW75" s="47"/>
      <c r="BX75" s="34"/>
      <c r="BY75" s="34"/>
      <c r="BZ75" s="34"/>
      <c r="CA75" s="35"/>
      <c r="CB75" s="35"/>
      <c r="CC75" s="35"/>
      <c r="CD75" s="35"/>
      <c r="CE75" s="35"/>
      <c r="CF75" s="35"/>
      <c r="CG75" s="74"/>
    </row>
    <row r="76" spans="1:85" ht="12.75">
      <c r="A76" s="44">
        <v>603073</v>
      </c>
      <c r="B76" s="45" t="s">
        <v>129</v>
      </c>
      <c r="C76" s="22">
        <f t="shared" si="6"/>
        <v>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7"/>
      <c r="BW76" s="47"/>
      <c r="BX76" s="34"/>
      <c r="BY76" s="34"/>
      <c r="BZ76" s="34"/>
      <c r="CA76" s="35"/>
      <c r="CB76" s="35"/>
      <c r="CC76" s="35"/>
      <c r="CD76" s="35"/>
      <c r="CE76" s="35"/>
      <c r="CF76" s="35"/>
      <c r="CG76" s="74"/>
    </row>
    <row r="77" spans="1:85" ht="12.75">
      <c r="A77" s="36">
        <v>60308</v>
      </c>
      <c r="B77" s="37" t="s">
        <v>130</v>
      </c>
      <c r="C77" s="22">
        <f t="shared" si="6"/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0"/>
      <c r="BX77" s="34"/>
      <c r="BY77" s="34"/>
      <c r="BZ77" s="34"/>
      <c r="CA77" s="35"/>
      <c r="CB77" s="35"/>
      <c r="CC77" s="35"/>
      <c r="CD77" s="35"/>
      <c r="CE77" s="35"/>
      <c r="CF77" s="35"/>
      <c r="CG77" s="74"/>
    </row>
    <row r="78" spans="1:85" ht="12.75">
      <c r="A78" s="36">
        <v>60309</v>
      </c>
      <c r="B78" s="37" t="s">
        <v>131</v>
      </c>
      <c r="C78" s="38">
        <f t="shared" si="6"/>
        <v>0</v>
      </c>
      <c r="D78" s="41">
        <f>D79+D80+D81</f>
        <v>0</v>
      </c>
      <c r="E78" s="42">
        <f aca="true" t="shared" si="37" ref="E78:BQ78">E79+E80+E81</f>
        <v>0</v>
      </c>
      <c r="F78" s="42">
        <f t="shared" si="37"/>
        <v>0</v>
      </c>
      <c r="G78" s="42">
        <f t="shared" si="37"/>
        <v>0</v>
      </c>
      <c r="H78" s="42">
        <f t="shared" si="37"/>
        <v>0</v>
      </c>
      <c r="I78" s="42">
        <f t="shared" si="37"/>
        <v>0</v>
      </c>
      <c r="J78" s="42">
        <f t="shared" si="37"/>
        <v>0</v>
      </c>
      <c r="K78" s="42">
        <f t="shared" si="37"/>
        <v>0</v>
      </c>
      <c r="L78" s="42">
        <f t="shared" si="37"/>
        <v>0</v>
      </c>
      <c r="M78" s="42">
        <f t="shared" si="37"/>
        <v>0</v>
      </c>
      <c r="N78" s="42">
        <f t="shared" si="37"/>
        <v>0</v>
      </c>
      <c r="O78" s="42">
        <f t="shared" si="37"/>
        <v>0</v>
      </c>
      <c r="P78" s="42">
        <f t="shared" si="37"/>
        <v>0</v>
      </c>
      <c r="Q78" s="42">
        <f t="shared" si="37"/>
        <v>0</v>
      </c>
      <c r="R78" s="42">
        <f t="shared" si="37"/>
        <v>0</v>
      </c>
      <c r="S78" s="42">
        <f t="shared" si="37"/>
        <v>0</v>
      </c>
      <c r="T78" s="42">
        <f t="shared" si="37"/>
        <v>0</v>
      </c>
      <c r="U78" s="42">
        <f t="shared" si="37"/>
        <v>0</v>
      </c>
      <c r="V78" s="42">
        <f t="shared" si="37"/>
        <v>0</v>
      </c>
      <c r="W78" s="42">
        <f t="shared" si="37"/>
        <v>0</v>
      </c>
      <c r="X78" s="42">
        <f t="shared" si="37"/>
        <v>0</v>
      </c>
      <c r="Y78" s="42">
        <f t="shared" si="37"/>
        <v>0</v>
      </c>
      <c r="Z78" s="42">
        <f t="shared" si="37"/>
        <v>0</v>
      </c>
      <c r="AA78" s="42">
        <f t="shared" si="37"/>
        <v>0</v>
      </c>
      <c r="AB78" s="42">
        <f t="shared" si="37"/>
        <v>0</v>
      </c>
      <c r="AC78" s="42">
        <f t="shared" si="37"/>
        <v>0</v>
      </c>
      <c r="AD78" s="42">
        <f t="shared" si="37"/>
        <v>0</v>
      </c>
      <c r="AE78" s="42">
        <f t="shared" si="37"/>
        <v>0</v>
      </c>
      <c r="AF78" s="42">
        <f t="shared" si="37"/>
        <v>0</v>
      </c>
      <c r="AG78" s="42">
        <f>AG79+AG80+AG81</f>
        <v>0</v>
      </c>
      <c r="AH78" s="42">
        <f>AH79+AH80+AH81</f>
        <v>0</v>
      </c>
      <c r="AI78" s="42">
        <f>AI79+AI80+AI81</f>
        <v>0</v>
      </c>
      <c r="AJ78" s="42">
        <f t="shared" si="37"/>
        <v>0</v>
      </c>
      <c r="AK78" s="42">
        <f t="shared" si="37"/>
        <v>0</v>
      </c>
      <c r="AL78" s="42">
        <f t="shared" si="37"/>
        <v>0</v>
      </c>
      <c r="AM78" s="42">
        <f>AM79+AM80+AM81</f>
        <v>0</v>
      </c>
      <c r="AN78" s="42">
        <f t="shared" si="37"/>
        <v>0</v>
      </c>
      <c r="AO78" s="42">
        <f>AO79+AO80+AO81</f>
        <v>0</v>
      </c>
      <c r="AP78" s="42">
        <f>AP79+AP80+AP81</f>
        <v>0</v>
      </c>
      <c r="AQ78" s="42">
        <f>AQ79+AQ80+AQ81</f>
        <v>0</v>
      </c>
      <c r="AR78" s="42">
        <f t="shared" si="37"/>
        <v>0</v>
      </c>
      <c r="AS78" s="42">
        <f t="shared" si="37"/>
        <v>0</v>
      </c>
      <c r="AT78" s="42">
        <f t="shared" si="37"/>
        <v>0</v>
      </c>
      <c r="AU78" s="42">
        <f t="shared" si="37"/>
        <v>0</v>
      </c>
      <c r="AV78" s="42">
        <f t="shared" si="37"/>
        <v>0</v>
      </c>
      <c r="AW78" s="42">
        <f t="shared" si="37"/>
        <v>0</v>
      </c>
      <c r="AX78" s="42">
        <f t="shared" si="37"/>
        <v>0</v>
      </c>
      <c r="AY78" s="42">
        <f t="shared" si="37"/>
        <v>0</v>
      </c>
      <c r="AZ78" s="42">
        <f t="shared" si="37"/>
        <v>0</v>
      </c>
      <c r="BA78" s="42">
        <f t="shared" si="37"/>
        <v>0</v>
      </c>
      <c r="BB78" s="42">
        <f t="shared" si="37"/>
        <v>0</v>
      </c>
      <c r="BC78" s="42">
        <f t="shared" si="37"/>
        <v>0</v>
      </c>
      <c r="BD78" s="42">
        <f>BD79+BD80+BD81</f>
        <v>0</v>
      </c>
      <c r="BE78" s="42">
        <f t="shared" si="37"/>
        <v>0</v>
      </c>
      <c r="BF78" s="42">
        <f t="shared" si="37"/>
        <v>0</v>
      </c>
      <c r="BG78" s="42">
        <f t="shared" si="37"/>
        <v>0</v>
      </c>
      <c r="BH78" s="42">
        <f t="shared" si="37"/>
        <v>0</v>
      </c>
      <c r="BI78" s="42">
        <f t="shared" si="37"/>
        <v>0</v>
      </c>
      <c r="BJ78" s="42">
        <f>BJ79+BJ80+BJ81</f>
        <v>0</v>
      </c>
      <c r="BK78" s="42">
        <f t="shared" si="37"/>
        <v>0</v>
      </c>
      <c r="BL78" s="42">
        <f t="shared" si="37"/>
        <v>0</v>
      </c>
      <c r="BM78" s="42">
        <f t="shared" si="37"/>
        <v>0</v>
      </c>
      <c r="BN78" s="42">
        <f t="shared" si="37"/>
        <v>0</v>
      </c>
      <c r="BO78" s="42">
        <f t="shared" si="37"/>
        <v>0</v>
      </c>
      <c r="BP78" s="43">
        <f t="shared" si="37"/>
        <v>0</v>
      </c>
      <c r="BQ78" s="43">
        <f t="shared" si="37"/>
        <v>0</v>
      </c>
      <c r="BR78" s="43">
        <f aca="true" t="shared" si="38" ref="BR78:BW78">BR79+BR80+BR81</f>
        <v>0</v>
      </c>
      <c r="BS78" s="43">
        <f t="shared" si="38"/>
        <v>0</v>
      </c>
      <c r="BT78" s="43">
        <f t="shared" si="38"/>
        <v>0</v>
      </c>
      <c r="BU78" s="43">
        <f t="shared" si="38"/>
        <v>0</v>
      </c>
      <c r="BV78" s="42">
        <f t="shared" si="38"/>
        <v>0</v>
      </c>
      <c r="BW78" s="42">
        <f t="shared" si="38"/>
        <v>0</v>
      </c>
      <c r="BX78" s="34"/>
      <c r="BY78" s="34"/>
      <c r="BZ78" s="34"/>
      <c r="CA78" s="35"/>
      <c r="CB78" s="35"/>
      <c r="CC78" s="35"/>
      <c r="CD78" s="35"/>
      <c r="CE78" s="35"/>
      <c r="CF78" s="35"/>
      <c r="CG78" s="74"/>
    </row>
    <row r="79" spans="1:85" ht="12.75">
      <c r="A79" s="44">
        <v>603091</v>
      </c>
      <c r="B79" s="45" t="s">
        <v>132</v>
      </c>
      <c r="C79" s="22">
        <f t="shared" si="6"/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7"/>
      <c r="BW79" s="47"/>
      <c r="BX79" s="34"/>
      <c r="BY79" s="34"/>
      <c r="BZ79" s="34"/>
      <c r="CA79" s="35"/>
      <c r="CB79" s="35"/>
      <c r="CC79" s="35"/>
      <c r="CD79" s="35"/>
      <c r="CE79" s="35"/>
      <c r="CF79" s="35"/>
      <c r="CG79" s="74"/>
    </row>
    <row r="80" spans="1:85" ht="12.75">
      <c r="A80" s="44">
        <v>603092</v>
      </c>
      <c r="B80" s="45" t="s">
        <v>133</v>
      </c>
      <c r="C80" s="22">
        <f aca="true" t="shared" si="39" ref="C80:C136">SUM(D80:BW80)</f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7"/>
      <c r="BW80" s="47"/>
      <c r="BX80" s="34"/>
      <c r="BY80" s="34"/>
      <c r="BZ80" s="34"/>
      <c r="CA80" s="35"/>
      <c r="CB80" s="35"/>
      <c r="CC80" s="35"/>
      <c r="CD80" s="35"/>
      <c r="CE80" s="35"/>
      <c r="CF80" s="35"/>
      <c r="CG80" s="74"/>
    </row>
    <row r="81" spans="1:85" ht="12.75">
      <c r="A81" s="44">
        <v>603093</v>
      </c>
      <c r="B81" s="45" t="s">
        <v>129</v>
      </c>
      <c r="C81" s="22">
        <f t="shared" si="39"/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7"/>
      <c r="BW81" s="47"/>
      <c r="BX81" s="34"/>
      <c r="BY81" s="34"/>
      <c r="BZ81" s="34"/>
      <c r="CA81" s="35"/>
      <c r="CB81" s="35"/>
      <c r="CC81" s="35"/>
      <c r="CD81" s="35"/>
      <c r="CE81" s="35"/>
      <c r="CF81" s="35"/>
      <c r="CG81" s="74"/>
    </row>
    <row r="82" spans="1:85" ht="12.75">
      <c r="A82" s="28">
        <v>604</v>
      </c>
      <c r="B82" s="29" t="s">
        <v>134</v>
      </c>
      <c r="C82" s="30">
        <f t="shared" si="39"/>
        <v>131.9</v>
      </c>
      <c r="D82" s="31">
        <f>D83+D84</f>
        <v>0</v>
      </c>
      <c r="E82" s="32">
        <f aca="true" t="shared" si="40" ref="E82:BQ82">E83+E84</f>
        <v>0</v>
      </c>
      <c r="F82" s="32">
        <f t="shared" si="40"/>
        <v>0</v>
      </c>
      <c r="G82" s="32">
        <f t="shared" si="40"/>
        <v>0</v>
      </c>
      <c r="H82" s="32">
        <f t="shared" si="40"/>
        <v>0</v>
      </c>
      <c r="I82" s="32">
        <f t="shared" si="40"/>
        <v>0</v>
      </c>
      <c r="J82" s="32">
        <f t="shared" si="40"/>
        <v>0</v>
      </c>
      <c r="K82" s="32">
        <f t="shared" si="40"/>
        <v>0</v>
      </c>
      <c r="L82" s="32">
        <f t="shared" si="40"/>
        <v>0</v>
      </c>
      <c r="M82" s="32">
        <f t="shared" si="40"/>
        <v>0</v>
      </c>
      <c r="N82" s="32">
        <f t="shared" si="40"/>
        <v>0</v>
      </c>
      <c r="O82" s="32">
        <f t="shared" si="40"/>
        <v>0</v>
      </c>
      <c r="P82" s="32">
        <f t="shared" si="40"/>
        <v>0</v>
      </c>
      <c r="Q82" s="32">
        <f t="shared" si="40"/>
        <v>0</v>
      </c>
      <c r="R82" s="32">
        <f t="shared" si="40"/>
        <v>0</v>
      </c>
      <c r="S82" s="32">
        <f t="shared" si="40"/>
        <v>0</v>
      </c>
      <c r="T82" s="32">
        <f t="shared" si="40"/>
        <v>0</v>
      </c>
      <c r="U82" s="32">
        <f t="shared" si="40"/>
        <v>0</v>
      </c>
      <c r="V82" s="32">
        <f t="shared" si="40"/>
        <v>0</v>
      </c>
      <c r="W82" s="32">
        <f t="shared" si="40"/>
        <v>0</v>
      </c>
      <c r="X82" s="32">
        <f t="shared" si="40"/>
        <v>0</v>
      </c>
      <c r="Y82" s="32">
        <f t="shared" si="40"/>
        <v>0</v>
      </c>
      <c r="Z82" s="32">
        <f t="shared" si="40"/>
        <v>0</v>
      </c>
      <c r="AA82" s="32">
        <f t="shared" si="40"/>
        <v>0</v>
      </c>
      <c r="AB82" s="32">
        <f t="shared" si="40"/>
        <v>0</v>
      </c>
      <c r="AC82" s="32">
        <f t="shared" si="40"/>
        <v>0</v>
      </c>
      <c r="AD82" s="32">
        <f t="shared" si="40"/>
        <v>0</v>
      </c>
      <c r="AE82" s="32">
        <f t="shared" si="40"/>
        <v>0</v>
      </c>
      <c r="AF82" s="32">
        <f t="shared" si="40"/>
        <v>0</v>
      </c>
      <c r="AG82" s="32">
        <f>AG83+AG84</f>
        <v>0</v>
      </c>
      <c r="AH82" s="32">
        <f>AH83+AH84</f>
        <v>0</v>
      </c>
      <c r="AI82" s="32">
        <f>AI83+AI84</f>
        <v>0</v>
      </c>
      <c r="AJ82" s="32">
        <f t="shared" si="40"/>
        <v>0</v>
      </c>
      <c r="AK82" s="32">
        <f t="shared" si="40"/>
        <v>0</v>
      </c>
      <c r="AL82" s="32">
        <f t="shared" si="40"/>
        <v>0</v>
      </c>
      <c r="AM82" s="32">
        <f>AM83+AM84</f>
        <v>0</v>
      </c>
      <c r="AN82" s="32">
        <f t="shared" si="40"/>
        <v>0</v>
      </c>
      <c r="AO82" s="32">
        <f>AO83+AO84</f>
        <v>0</v>
      </c>
      <c r="AP82" s="32">
        <f>AP83+AP84</f>
        <v>0</v>
      </c>
      <c r="AQ82" s="32">
        <f>AQ83+AQ84</f>
        <v>0</v>
      </c>
      <c r="AR82" s="32">
        <f t="shared" si="40"/>
        <v>0</v>
      </c>
      <c r="AS82" s="32">
        <f t="shared" si="40"/>
        <v>0</v>
      </c>
      <c r="AT82" s="32">
        <f t="shared" si="40"/>
        <v>131.9</v>
      </c>
      <c r="AU82" s="32">
        <f t="shared" si="40"/>
        <v>0</v>
      </c>
      <c r="AV82" s="32">
        <f t="shared" si="40"/>
        <v>0</v>
      </c>
      <c r="AW82" s="32">
        <f t="shared" si="40"/>
        <v>0</v>
      </c>
      <c r="AX82" s="32">
        <f t="shared" si="40"/>
        <v>0</v>
      </c>
      <c r="AY82" s="32">
        <f t="shared" si="40"/>
        <v>0</v>
      </c>
      <c r="AZ82" s="32">
        <f t="shared" si="40"/>
        <v>0</v>
      </c>
      <c r="BA82" s="32">
        <f t="shared" si="40"/>
        <v>0</v>
      </c>
      <c r="BB82" s="32">
        <f t="shared" si="40"/>
        <v>0</v>
      </c>
      <c r="BC82" s="32">
        <f t="shared" si="40"/>
        <v>0</v>
      </c>
      <c r="BD82" s="32">
        <f>BD83+BD84</f>
        <v>0</v>
      </c>
      <c r="BE82" s="32">
        <f t="shared" si="40"/>
        <v>0</v>
      </c>
      <c r="BF82" s="32">
        <f t="shared" si="40"/>
        <v>0</v>
      </c>
      <c r="BG82" s="32">
        <f t="shared" si="40"/>
        <v>0</v>
      </c>
      <c r="BH82" s="32">
        <f t="shared" si="40"/>
        <v>0</v>
      </c>
      <c r="BI82" s="32">
        <f t="shared" si="40"/>
        <v>0</v>
      </c>
      <c r="BJ82" s="32">
        <f>BJ83+BJ84</f>
        <v>0</v>
      </c>
      <c r="BK82" s="32">
        <f t="shared" si="40"/>
        <v>0</v>
      </c>
      <c r="BL82" s="32">
        <f t="shared" si="40"/>
        <v>0</v>
      </c>
      <c r="BM82" s="32">
        <f t="shared" si="40"/>
        <v>0</v>
      </c>
      <c r="BN82" s="32">
        <f t="shared" si="40"/>
        <v>0</v>
      </c>
      <c r="BO82" s="32">
        <f t="shared" si="40"/>
        <v>0</v>
      </c>
      <c r="BP82" s="33">
        <f t="shared" si="40"/>
        <v>0</v>
      </c>
      <c r="BQ82" s="33">
        <f t="shared" si="40"/>
        <v>0</v>
      </c>
      <c r="BR82" s="33">
        <f aca="true" t="shared" si="41" ref="BR82:BW82">BR83+BR84</f>
        <v>0</v>
      </c>
      <c r="BS82" s="33">
        <f t="shared" si="41"/>
        <v>0</v>
      </c>
      <c r="BT82" s="33">
        <f t="shared" si="41"/>
        <v>0</v>
      </c>
      <c r="BU82" s="33">
        <f t="shared" si="41"/>
        <v>0</v>
      </c>
      <c r="BV82" s="32">
        <f t="shared" si="41"/>
        <v>0</v>
      </c>
      <c r="BW82" s="32">
        <f t="shared" si="41"/>
        <v>0</v>
      </c>
      <c r="BX82" s="34"/>
      <c r="BY82" s="34"/>
      <c r="BZ82" s="34"/>
      <c r="CA82" s="35"/>
      <c r="CB82" s="35"/>
      <c r="CC82" s="35"/>
      <c r="CD82" s="35"/>
      <c r="CE82" s="35"/>
      <c r="CF82" s="35"/>
      <c r="CG82" s="74"/>
    </row>
    <row r="83" spans="1:85" ht="12.75">
      <c r="A83" s="36">
        <v>60401</v>
      </c>
      <c r="B83" s="37" t="s">
        <v>135</v>
      </c>
      <c r="C83" s="38">
        <f t="shared" si="39"/>
        <v>131.9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>
        <v>131.9</v>
      </c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40"/>
      <c r="BX83" s="34"/>
      <c r="BY83" s="34"/>
      <c r="BZ83" s="34"/>
      <c r="CA83" s="35"/>
      <c r="CB83" s="35"/>
      <c r="CC83" s="35"/>
      <c r="CD83" s="35"/>
      <c r="CE83" s="35"/>
      <c r="CF83" s="35"/>
      <c r="CG83" s="74"/>
    </row>
    <row r="84" spans="1:85" ht="12.75">
      <c r="A84" s="36">
        <v>60402</v>
      </c>
      <c r="B84" s="37" t="s">
        <v>136</v>
      </c>
      <c r="C84" s="38">
        <f t="shared" si="39"/>
        <v>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0"/>
      <c r="BW84" s="40"/>
      <c r="BX84" s="34"/>
      <c r="BY84" s="34"/>
      <c r="BZ84" s="34"/>
      <c r="CA84" s="35"/>
      <c r="CB84" s="35"/>
      <c r="CC84" s="35"/>
      <c r="CD84" s="35"/>
      <c r="CE84" s="35"/>
      <c r="CF84" s="35"/>
      <c r="CG84" s="74"/>
    </row>
    <row r="85" spans="1:85" ht="12.75">
      <c r="A85" s="28">
        <v>605</v>
      </c>
      <c r="B85" s="29" t="s">
        <v>346</v>
      </c>
      <c r="C85" s="30">
        <f t="shared" si="39"/>
        <v>0</v>
      </c>
      <c r="D85" s="31">
        <f aca="true" t="shared" si="42" ref="D85:AF85">SUM(D86:D90)</f>
        <v>0</v>
      </c>
      <c r="E85" s="32">
        <f t="shared" si="42"/>
        <v>0</v>
      </c>
      <c r="F85" s="32">
        <f t="shared" si="42"/>
        <v>0</v>
      </c>
      <c r="G85" s="32">
        <f t="shared" si="42"/>
        <v>0</v>
      </c>
      <c r="H85" s="32">
        <f t="shared" si="42"/>
        <v>0</v>
      </c>
      <c r="I85" s="32">
        <f t="shared" si="42"/>
        <v>0</v>
      </c>
      <c r="J85" s="32">
        <f t="shared" si="42"/>
        <v>0</v>
      </c>
      <c r="K85" s="32">
        <f t="shared" si="42"/>
        <v>0</v>
      </c>
      <c r="L85" s="32">
        <f t="shared" si="42"/>
        <v>0</v>
      </c>
      <c r="M85" s="32">
        <f t="shared" si="42"/>
        <v>0</v>
      </c>
      <c r="N85" s="32">
        <f t="shared" si="42"/>
        <v>0</v>
      </c>
      <c r="O85" s="32">
        <f t="shared" si="42"/>
        <v>0</v>
      </c>
      <c r="P85" s="32">
        <f t="shared" si="42"/>
        <v>0</v>
      </c>
      <c r="Q85" s="32">
        <f t="shared" si="42"/>
        <v>0</v>
      </c>
      <c r="R85" s="32">
        <f t="shared" si="42"/>
        <v>0</v>
      </c>
      <c r="S85" s="32">
        <f t="shared" si="42"/>
        <v>0</v>
      </c>
      <c r="T85" s="32">
        <f t="shared" si="42"/>
        <v>0</v>
      </c>
      <c r="U85" s="32">
        <f t="shared" si="42"/>
        <v>0</v>
      </c>
      <c r="V85" s="32">
        <f t="shared" si="42"/>
        <v>0</v>
      </c>
      <c r="W85" s="32">
        <f t="shared" si="42"/>
        <v>0</v>
      </c>
      <c r="X85" s="32">
        <f t="shared" si="42"/>
        <v>0</v>
      </c>
      <c r="Y85" s="32">
        <f t="shared" si="42"/>
        <v>0</v>
      </c>
      <c r="Z85" s="32">
        <f t="shared" si="42"/>
        <v>0</v>
      </c>
      <c r="AA85" s="32">
        <f t="shared" si="42"/>
        <v>0</v>
      </c>
      <c r="AB85" s="32">
        <f t="shared" si="42"/>
        <v>0</v>
      </c>
      <c r="AC85" s="32">
        <f t="shared" si="42"/>
        <v>0</v>
      </c>
      <c r="AD85" s="32">
        <f t="shared" si="42"/>
        <v>0</v>
      </c>
      <c r="AE85" s="32">
        <f t="shared" si="42"/>
        <v>0</v>
      </c>
      <c r="AF85" s="32">
        <f t="shared" si="42"/>
        <v>0</v>
      </c>
      <c r="AG85" s="32">
        <f>SUM(AG86:AG90)</f>
        <v>0</v>
      </c>
      <c r="AH85" s="32">
        <f>SUM(AH86:AH90)</f>
        <v>0</v>
      </c>
      <c r="AI85" s="32">
        <f>SUM(AI86:AI90)</f>
        <v>0</v>
      </c>
      <c r="AJ85" s="32">
        <f aca="true" t="shared" si="43" ref="AJ85:BO85">SUM(AJ86:AJ90)</f>
        <v>0</v>
      </c>
      <c r="AK85" s="32">
        <f t="shared" si="43"/>
        <v>0</v>
      </c>
      <c r="AL85" s="32">
        <f t="shared" si="43"/>
        <v>0</v>
      </c>
      <c r="AM85" s="32">
        <f>SUM(AM86:AM90)</f>
        <v>0</v>
      </c>
      <c r="AN85" s="32">
        <f t="shared" si="43"/>
        <v>0</v>
      </c>
      <c r="AO85" s="32">
        <f>SUM(AO86:AO90)</f>
        <v>0</v>
      </c>
      <c r="AP85" s="32">
        <f>SUM(AP86:AP90)</f>
        <v>0</v>
      </c>
      <c r="AQ85" s="32">
        <f>SUM(AQ86:AQ90)</f>
        <v>0</v>
      </c>
      <c r="AR85" s="32">
        <f t="shared" si="43"/>
        <v>0</v>
      </c>
      <c r="AS85" s="32">
        <f t="shared" si="43"/>
        <v>0</v>
      </c>
      <c r="AT85" s="32">
        <f t="shared" si="43"/>
        <v>0</v>
      </c>
      <c r="AU85" s="32">
        <f t="shared" si="43"/>
        <v>0</v>
      </c>
      <c r="AV85" s="32">
        <f t="shared" si="43"/>
        <v>0</v>
      </c>
      <c r="AW85" s="32">
        <f t="shared" si="43"/>
        <v>0</v>
      </c>
      <c r="AX85" s="32">
        <f t="shared" si="43"/>
        <v>0</v>
      </c>
      <c r="AY85" s="32">
        <f t="shared" si="43"/>
        <v>0</v>
      </c>
      <c r="AZ85" s="32">
        <f t="shared" si="43"/>
        <v>0</v>
      </c>
      <c r="BA85" s="32">
        <f t="shared" si="43"/>
        <v>0</v>
      </c>
      <c r="BB85" s="32">
        <f t="shared" si="43"/>
        <v>0</v>
      </c>
      <c r="BC85" s="32">
        <f t="shared" si="43"/>
        <v>0</v>
      </c>
      <c r="BD85" s="32">
        <f>SUM(BD86:BD90)</f>
        <v>0</v>
      </c>
      <c r="BE85" s="32">
        <f t="shared" si="43"/>
        <v>0</v>
      </c>
      <c r="BF85" s="32">
        <f t="shared" si="43"/>
        <v>0</v>
      </c>
      <c r="BG85" s="32">
        <f t="shared" si="43"/>
        <v>0</v>
      </c>
      <c r="BH85" s="32">
        <f t="shared" si="43"/>
        <v>0</v>
      </c>
      <c r="BI85" s="32">
        <f t="shared" si="43"/>
        <v>0</v>
      </c>
      <c r="BJ85" s="32">
        <f>SUM(BJ86:BJ90)</f>
        <v>0</v>
      </c>
      <c r="BK85" s="32">
        <f t="shared" si="43"/>
        <v>0</v>
      </c>
      <c r="BL85" s="32">
        <f t="shared" si="43"/>
        <v>0</v>
      </c>
      <c r="BM85" s="32">
        <f t="shared" si="43"/>
        <v>0</v>
      </c>
      <c r="BN85" s="32">
        <f t="shared" si="43"/>
        <v>0</v>
      </c>
      <c r="BO85" s="32">
        <f t="shared" si="43"/>
        <v>0</v>
      </c>
      <c r="BP85" s="33">
        <f aca="true" t="shared" si="44" ref="BP85:BV85">SUM(BP86:BP90)</f>
        <v>0</v>
      </c>
      <c r="BQ85" s="33">
        <f t="shared" si="44"/>
        <v>0</v>
      </c>
      <c r="BR85" s="33">
        <f>SUM(BR86:BR90)</f>
        <v>0</v>
      </c>
      <c r="BS85" s="33">
        <f>SUM(BS86:BS90)</f>
        <v>0</v>
      </c>
      <c r="BT85" s="33">
        <f>SUM(BT86:BT90)</f>
        <v>0</v>
      </c>
      <c r="BU85" s="33">
        <f t="shared" si="44"/>
        <v>0</v>
      </c>
      <c r="BV85" s="32">
        <f t="shared" si="44"/>
        <v>0</v>
      </c>
      <c r="BW85" s="32">
        <f>SUM(BW86:BW90)</f>
        <v>0</v>
      </c>
      <c r="BX85" s="34"/>
      <c r="BY85" s="34"/>
      <c r="BZ85" s="34"/>
      <c r="CA85" s="35"/>
      <c r="CB85" s="35"/>
      <c r="CC85" s="35"/>
      <c r="CD85" s="35"/>
      <c r="CE85" s="35"/>
      <c r="CF85" s="35"/>
      <c r="CG85" s="74"/>
    </row>
    <row r="86" spans="1:85" ht="12.75">
      <c r="A86" s="36">
        <v>60501</v>
      </c>
      <c r="B86" s="36" t="s">
        <v>347</v>
      </c>
      <c r="C86" s="38">
        <f t="shared" si="39"/>
        <v>0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93"/>
      <c r="BQ86" s="93"/>
      <c r="BR86" s="93"/>
      <c r="BS86" s="93"/>
      <c r="BT86" s="93"/>
      <c r="BU86" s="93"/>
      <c r="BV86" s="40"/>
      <c r="BW86" s="40"/>
      <c r="BX86" s="34"/>
      <c r="BY86" s="34"/>
      <c r="BZ86" s="34"/>
      <c r="CA86" s="35"/>
      <c r="CB86" s="35"/>
      <c r="CC86" s="35"/>
      <c r="CD86" s="35"/>
      <c r="CE86" s="35"/>
      <c r="CF86" s="35"/>
      <c r="CG86" s="74"/>
    </row>
    <row r="87" spans="1:85" ht="12.75">
      <c r="A87" s="36">
        <v>60502</v>
      </c>
      <c r="B87" s="36" t="s">
        <v>348</v>
      </c>
      <c r="C87" s="38">
        <f t="shared" si="39"/>
        <v>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93"/>
      <c r="BQ87" s="93"/>
      <c r="BR87" s="93"/>
      <c r="BS87" s="93"/>
      <c r="BT87" s="93"/>
      <c r="BU87" s="93"/>
      <c r="BV87" s="40"/>
      <c r="BW87" s="40"/>
      <c r="BX87" s="34"/>
      <c r="BY87" s="34"/>
      <c r="BZ87" s="34"/>
      <c r="CA87" s="35"/>
      <c r="CB87" s="35"/>
      <c r="CC87" s="35"/>
      <c r="CD87" s="35"/>
      <c r="CE87" s="35"/>
      <c r="CF87" s="35"/>
      <c r="CG87" s="74"/>
    </row>
    <row r="88" spans="1:85" ht="12.75">
      <c r="A88" s="36">
        <v>60503</v>
      </c>
      <c r="B88" s="36" t="s">
        <v>349</v>
      </c>
      <c r="C88" s="38">
        <f t="shared" si="39"/>
        <v>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93"/>
      <c r="BQ88" s="93"/>
      <c r="BR88" s="93"/>
      <c r="BS88" s="93"/>
      <c r="BT88" s="93"/>
      <c r="BU88" s="93"/>
      <c r="BV88" s="40"/>
      <c r="BW88" s="40"/>
      <c r="BX88" s="34"/>
      <c r="BY88" s="34"/>
      <c r="BZ88" s="34"/>
      <c r="CA88" s="35"/>
      <c r="CB88" s="35"/>
      <c r="CC88" s="35"/>
      <c r="CD88" s="35"/>
      <c r="CE88" s="35"/>
      <c r="CF88" s="35"/>
      <c r="CG88" s="74"/>
    </row>
    <row r="89" spans="1:85" ht="12.75">
      <c r="A89" s="36">
        <v>60504</v>
      </c>
      <c r="B89" s="36" t="s">
        <v>350</v>
      </c>
      <c r="C89" s="38">
        <f t="shared" si="39"/>
        <v>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93"/>
      <c r="BQ89" s="93"/>
      <c r="BR89" s="93"/>
      <c r="BS89" s="93"/>
      <c r="BT89" s="93"/>
      <c r="BU89" s="93"/>
      <c r="BV89" s="40"/>
      <c r="BW89" s="40"/>
      <c r="BX89" s="34"/>
      <c r="BY89" s="34"/>
      <c r="BZ89" s="34"/>
      <c r="CA89" s="35"/>
      <c r="CB89" s="35"/>
      <c r="CC89" s="35"/>
      <c r="CD89" s="35"/>
      <c r="CE89" s="35"/>
      <c r="CF89" s="35"/>
      <c r="CG89" s="74"/>
    </row>
    <row r="90" spans="1:85" ht="12.75">
      <c r="A90" s="36">
        <v>60505</v>
      </c>
      <c r="B90" s="36" t="s">
        <v>351</v>
      </c>
      <c r="C90" s="38">
        <f t="shared" si="39"/>
        <v>0</v>
      </c>
      <c r="D90" s="38">
        <f aca="true" t="shared" si="45" ref="D90:BP90">+D91+D92</f>
        <v>0</v>
      </c>
      <c r="E90" s="38">
        <f t="shared" si="45"/>
        <v>0</v>
      </c>
      <c r="F90" s="38">
        <f t="shared" si="45"/>
        <v>0</v>
      </c>
      <c r="G90" s="38">
        <f t="shared" si="45"/>
        <v>0</v>
      </c>
      <c r="H90" s="38">
        <f t="shared" si="45"/>
        <v>0</v>
      </c>
      <c r="I90" s="38">
        <f t="shared" si="45"/>
        <v>0</v>
      </c>
      <c r="J90" s="38">
        <f t="shared" si="45"/>
        <v>0</v>
      </c>
      <c r="K90" s="38">
        <f t="shared" si="45"/>
        <v>0</v>
      </c>
      <c r="L90" s="38">
        <f t="shared" si="45"/>
        <v>0</v>
      </c>
      <c r="M90" s="38">
        <f t="shared" si="45"/>
        <v>0</v>
      </c>
      <c r="N90" s="38">
        <f t="shared" si="45"/>
        <v>0</v>
      </c>
      <c r="O90" s="38">
        <f t="shared" si="45"/>
        <v>0</v>
      </c>
      <c r="P90" s="38">
        <f t="shared" si="45"/>
        <v>0</v>
      </c>
      <c r="Q90" s="38">
        <f t="shared" si="45"/>
        <v>0</v>
      </c>
      <c r="R90" s="38">
        <f t="shared" si="45"/>
        <v>0</v>
      </c>
      <c r="S90" s="38">
        <f t="shared" si="45"/>
        <v>0</v>
      </c>
      <c r="T90" s="38">
        <f t="shared" si="45"/>
        <v>0</v>
      </c>
      <c r="U90" s="38">
        <f t="shared" si="45"/>
        <v>0</v>
      </c>
      <c r="V90" s="38">
        <f t="shared" si="45"/>
        <v>0</v>
      </c>
      <c r="W90" s="38">
        <f t="shared" si="45"/>
        <v>0</v>
      </c>
      <c r="X90" s="38">
        <f t="shared" si="45"/>
        <v>0</v>
      </c>
      <c r="Y90" s="38">
        <f t="shared" si="45"/>
        <v>0</v>
      </c>
      <c r="Z90" s="38">
        <f t="shared" si="45"/>
        <v>0</v>
      </c>
      <c r="AA90" s="38">
        <f t="shared" si="45"/>
        <v>0</v>
      </c>
      <c r="AB90" s="38">
        <f t="shared" si="45"/>
        <v>0</v>
      </c>
      <c r="AC90" s="38">
        <f t="shared" si="45"/>
        <v>0</v>
      </c>
      <c r="AD90" s="38">
        <f t="shared" si="45"/>
        <v>0</v>
      </c>
      <c r="AE90" s="38">
        <f t="shared" si="45"/>
        <v>0</v>
      </c>
      <c r="AF90" s="38">
        <f t="shared" si="45"/>
        <v>0</v>
      </c>
      <c r="AG90" s="38">
        <f>+AG91+AG92</f>
        <v>0</v>
      </c>
      <c r="AH90" s="38">
        <f>+AH91+AH92</f>
        <v>0</v>
      </c>
      <c r="AI90" s="38">
        <f>+AI91+AI92</f>
        <v>0</v>
      </c>
      <c r="AJ90" s="38">
        <f t="shared" si="45"/>
        <v>0</v>
      </c>
      <c r="AK90" s="38">
        <f t="shared" si="45"/>
        <v>0</v>
      </c>
      <c r="AL90" s="38">
        <f t="shared" si="45"/>
        <v>0</v>
      </c>
      <c r="AM90" s="38">
        <f>+AM91+AM92</f>
        <v>0</v>
      </c>
      <c r="AN90" s="38">
        <f t="shared" si="45"/>
        <v>0</v>
      </c>
      <c r="AO90" s="38">
        <f>+AO91+AO92</f>
        <v>0</v>
      </c>
      <c r="AP90" s="38">
        <f>+AP91+AP92</f>
        <v>0</v>
      </c>
      <c r="AQ90" s="38">
        <f>+AQ91+AQ92</f>
        <v>0</v>
      </c>
      <c r="AR90" s="38">
        <f t="shared" si="45"/>
        <v>0</v>
      </c>
      <c r="AS90" s="38">
        <f t="shared" si="45"/>
        <v>0</v>
      </c>
      <c r="AT90" s="38">
        <f t="shared" si="45"/>
        <v>0</v>
      </c>
      <c r="AU90" s="38">
        <f t="shared" si="45"/>
        <v>0</v>
      </c>
      <c r="AV90" s="38">
        <f t="shared" si="45"/>
        <v>0</v>
      </c>
      <c r="AW90" s="38">
        <f t="shared" si="45"/>
        <v>0</v>
      </c>
      <c r="AX90" s="38">
        <f t="shared" si="45"/>
        <v>0</v>
      </c>
      <c r="AY90" s="38">
        <f t="shared" si="45"/>
        <v>0</v>
      </c>
      <c r="AZ90" s="38">
        <f t="shared" si="45"/>
        <v>0</v>
      </c>
      <c r="BA90" s="38">
        <f t="shared" si="45"/>
        <v>0</v>
      </c>
      <c r="BB90" s="38">
        <f t="shared" si="45"/>
        <v>0</v>
      </c>
      <c r="BC90" s="38">
        <f t="shared" si="45"/>
        <v>0</v>
      </c>
      <c r="BD90" s="38">
        <f>+BD91+BD92</f>
        <v>0</v>
      </c>
      <c r="BE90" s="38">
        <f t="shared" si="45"/>
        <v>0</v>
      </c>
      <c r="BF90" s="38">
        <f t="shared" si="45"/>
        <v>0</v>
      </c>
      <c r="BG90" s="38">
        <f t="shared" si="45"/>
        <v>0</v>
      </c>
      <c r="BH90" s="38">
        <f t="shared" si="45"/>
        <v>0</v>
      </c>
      <c r="BI90" s="38">
        <f t="shared" si="45"/>
        <v>0</v>
      </c>
      <c r="BJ90" s="38">
        <f>+BJ91+BJ92</f>
        <v>0</v>
      </c>
      <c r="BK90" s="38">
        <f t="shared" si="45"/>
        <v>0</v>
      </c>
      <c r="BL90" s="38">
        <f t="shared" si="45"/>
        <v>0</v>
      </c>
      <c r="BM90" s="38">
        <f t="shared" si="45"/>
        <v>0</v>
      </c>
      <c r="BN90" s="38">
        <f t="shared" si="45"/>
        <v>0</v>
      </c>
      <c r="BO90" s="38">
        <f t="shared" si="45"/>
        <v>0</v>
      </c>
      <c r="BP90" s="38">
        <f t="shared" si="45"/>
        <v>0</v>
      </c>
      <c r="BQ90" s="38">
        <f aca="true" t="shared" si="46" ref="BQ90:BW90">+BQ91+BQ92</f>
        <v>0</v>
      </c>
      <c r="BR90" s="38">
        <f>+BR91+BR92</f>
        <v>0</v>
      </c>
      <c r="BS90" s="38">
        <f>+BS91+BS92</f>
        <v>0</v>
      </c>
      <c r="BT90" s="38">
        <f>+BT91+BT92</f>
        <v>0</v>
      </c>
      <c r="BU90" s="38">
        <f t="shared" si="46"/>
        <v>0</v>
      </c>
      <c r="BV90" s="38">
        <f t="shared" si="46"/>
        <v>0</v>
      </c>
      <c r="BW90" s="38">
        <f t="shared" si="46"/>
        <v>0</v>
      </c>
      <c r="BX90" s="34"/>
      <c r="BY90" s="34"/>
      <c r="BZ90" s="34"/>
      <c r="CA90" s="35"/>
      <c r="CB90" s="35"/>
      <c r="CC90" s="35"/>
      <c r="CD90" s="35"/>
      <c r="CE90" s="35"/>
      <c r="CF90" s="35"/>
      <c r="CG90" s="74"/>
    </row>
    <row r="91" spans="1:85" ht="12.75">
      <c r="A91" s="44">
        <v>605051</v>
      </c>
      <c r="B91" s="44" t="s">
        <v>362</v>
      </c>
      <c r="C91" s="22">
        <f t="shared" si="39"/>
        <v>0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93"/>
      <c r="BQ91" s="93"/>
      <c r="BR91" s="93"/>
      <c r="BS91" s="93"/>
      <c r="BT91" s="93"/>
      <c r="BU91" s="93"/>
      <c r="BV91" s="40"/>
      <c r="BW91" s="40"/>
      <c r="BX91" s="34"/>
      <c r="BY91" s="34"/>
      <c r="BZ91" s="34"/>
      <c r="CA91" s="35"/>
      <c r="CB91" s="35"/>
      <c r="CC91" s="35"/>
      <c r="CD91" s="35"/>
      <c r="CE91" s="35"/>
      <c r="CF91" s="35"/>
      <c r="CG91" s="74"/>
    </row>
    <row r="92" spans="1:85" ht="12.75">
      <c r="A92" s="44">
        <v>605052</v>
      </c>
      <c r="B92" s="44" t="s">
        <v>363</v>
      </c>
      <c r="C92" s="22">
        <f t="shared" si="39"/>
        <v>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93"/>
      <c r="BQ92" s="93"/>
      <c r="BR92" s="93"/>
      <c r="BS92" s="93"/>
      <c r="BT92" s="93"/>
      <c r="BU92" s="93"/>
      <c r="BV92" s="40"/>
      <c r="BW92" s="40"/>
      <c r="BX92" s="34"/>
      <c r="BY92" s="34"/>
      <c r="BZ92" s="34"/>
      <c r="CA92" s="35"/>
      <c r="CB92" s="35"/>
      <c r="CC92" s="35"/>
      <c r="CD92" s="35"/>
      <c r="CE92" s="35"/>
      <c r="CF92" s="35"/>
      <c r="CG92" s="74"/>
    </row>
    <row r="93" spans="1:85" ht="12.75">
      <c r="A93" s="20">
        <v>61</v>
      </c>
      <c r="B93" s="21" t="s">
        <v>137</v>
      </c>
      <c r="C93" s="22">
        <f t="shared" si="39"/>
        <v>-785719.23</v>
      </c>
      <c r="D93" s="23">
        <f>D94+D103+D110+D117+D127</f>
        <v>0</v>
      </c>
      <c r="E93" s="24">
        <f aca="true" t="shared" si="47" ref="E93:BQ93">E94+E103+E110+E117+E127</f>
        <v>0</v>
      </c>
      <c r="F93" s="24">
        <f t="shared" si="47"/>
        <v>0</v>
      </c>
      <c r="G93" s="24">
        <f t="shared" si="47"/>
        <v>0</v>
      </c>
      <c r="H93" s="24">
        <f t="shared" si="47"/>
        <v>0</v>
      </c>
      <c r="I93" s="24">
        <f t="shared" si="47"/>
        <v>0</v>
      </c>
      <c r="J93" s="24">
        <f t="shared" si="47"/>
        <v>0</v>
      </c>
      <c r="K93" s="24">
        <f t="shared" si="47"/>
        <v>0</v>
      </c>
      <c r="L93" s="24">
        <f t="shared" si="47"/>
        <v>0</v>
      </c>
      <c r="M93" s="24">
        <f t="shared" si="47"/>
        <v>0</v>
      </c>
      <c r="N93" s="24">
        <f t="shared" si="47"/>
        <v>0</v>
      </c>
      <c r="O93" s="24">
        <f t="shared" si="47"/>
        <v>0</v>
      </c>
      <c r="P93" s="24">
        <f t="shared" si="47"/>
        <v>0</v>
      </c>
      <c r="Q93" s="24">
        <f t="shared" si="47"/>
        <v>0</v>
      </c>
      <c r="R93" s="24">
        <f t="shared" si="47"/>
        <v>0</v>
      </c>
      <c r="S93" s="24">
        <f t="shared" si="47"/>
        <v>0</v>
      </c>
      <c r="T93" s="24">
        <f t="shared" si="47"/>
        <v>0</v>
      </c>
      <c r="U93" s="24">
        <f t="shared" si="47"/>
        <v>0</v>
      </c>
      <c r="V93" s="24">
        <f t="shared" si="47"/>
        <v>0</v>
      </c>
      <c r="W93" s="24">
        <f t="shared" si="47"/>
        <v>0</v>
      </c>
      <c r="X93" s="24">
        <f t="shared" si="47"/>
        <v>0</v>
      </c>
      <c r="Y93" s="24">
        <f t="shared" si="47"/>
        <v>0</v>
      </c>
      <c r="Z93" s="24">
        <f t="shared" si="47"/>
        <v>0</v>
      </c>
      <c r="AA93" s="24">
        <f t="shared" si="47"/>
        <v>0</v>
      </c>
      <c r="AB93" s="24">
        <f t="shared" si="47"/>
        <v>0</v>
      </c>
      <c r="AC93" s="24">
        <f t="shared" si="47"/>
        <v>0</v>
      </c>
      <c r="AD93" s="24">
        <f t="shared" si="47"/>
        <v>0</v>
      </c>
      <c r="AE93" s="24">
        <f t="shared" si="47"/>
        <v>0</v>
      </c>
      <c r="AF93" s="24">
        <f t="shared" si="47"/>
        <v>0</v>
      </c>
      <c r="AG93" s="24">
        <f>AG94+AG103+AG110+AG117+AG127</f>
        <v>0</v>
      </c>
      <c r="AH93" s="24">
        <f>AH94+AH103+AH110+AH117+AH127</f>
        <v>0</v>
      </c>
      <c r="AI93" s="24">
        <f>AI94+AI103+AI110+AI117+AI127</f>
        <v>0</v>
      </c>
      <c r="AJ93" s="24">
        <f t="shared" si="47"/>
        <v>0</v>
      </c>
      <c r="AK93" s="24">
        <f t="shared" si="47"/>
        <v>0</v>
      </c>
      <c r="AL93" s="24">
        <f t="shared" si="47"/>
        <v>0</v>
      </c>
      <c r="AM93" s="24">
        <f>AM94+AM103+AM110+AM117+AM127</f>
        <v>0</v>
      </c>
      <c r="AN93" s="24">
        <f t="shared" si="47"/>
        <v>0</v>
      </c>
      <c r="AO93" s="24">
        <f>AO94+AO103+AO110+AO117+AO127</f>
        <v>0</v>
      </c>
      <c r="AP93" s="24">
        <f>AP94+AP103+AP110+AP117+AP127</f>
        <v>0</v>
      </c>
      <c r="AQ93" s="24">
        <f>AQ94+AQ103+AQ110+AQ117+AQ127</f>
        <v>0</v>
      </c>
      <c r="AR93" s="24">
        <f t="shared" si="47"/>
        <v>0</v>
      </c>
      <c r="AS93" s="24">
        <f t="shared" si="47"/>
        <v>0</v>
      </c>
      <c r="AT93" s="24">
        <f t="shared" si="47"/>
        <v>-785719.23</v>
      </c>
      <c r="AU93" s="24">
        <f t="shared" si="47"/>
        <v>0</v>
      </c>
      <c r="AV93" s="24">
        <f t="shared" si="47"/>
        <v>0</v>
      </c>
      <c r="AW93" s="24">
        <f t="shared" si="47"/>
        <v>0</v>
      </c>
      <c r="AX93" s="24">
        <f t="shared" si="47"/>
        <v>0</v>
      </c>
      <c r="AY93" s="24">
        <f t="shared" si="47"/>
        <v>0</v>
      </c>
      <c r="AZ93" s="24">
        <f t="shared" si="47"/>
        <v>0</v>
      </c>
      <c r="BA93" s="24">
        <f t="shared" si="47"/>
        <v>0</v>
      </c>
      <c r="BB93" s="24">
        <f t="shared" si="47"/>
        <v>0</v>
      </c>
      <c r="BC93" s="24">
        <f t="shared" si="47"/>
        <v>0</v>
      </c>
      <c r="BD93" s="24">
        <f>BD94+BD103+BD110+BD117+BD127</f>
        <v>0</v>
      </c>
      <c r="BE93" s="24">
        <f t="shared" si="47"/>
        <v>0</v>
      </c>
      <c r="BF93" s="24">
        <f t="shared" si="47"/>
        <v>0</v>
      </c>
      <c r="BG93" s="24">
        <f t="shared" si="47"/>
        <v>0</v>
      </c>
      <c r="BH93" s="24">
        <f t="shared" si="47"/>
        <v>0</v>
      </c>
      <c r="BI93" s="24">
        <f t="shared" si="47"/>
        <v>0</v>
      </c>
      <c r="BJ93" s="24">
        <f>BJ94+BJ103+BJ110+BJ117+BJ127</f>
        <v>0</v>
      </c>
      <c r="BK93" s="24">
        <f t="shared" si="47"/>
        <v>0</v>
      </c>
      <c r="BL93" s="24">
        <f t="shared" si="47"/>
        <v>0</v>
      </c>
      <c r="BM93" s="24">
        <f t="shared" si="47"/>
        <v>0</v>
      </c>
      <c r="BN93" s="24">
        <f t="shared" si="47"/>
        <v>0</v>
      </c>
      <c r="BO93" s="24">
        <f t="shared" si="47"/>
        <v>0</v>
      </c>
      <c r="BP93" s="25">
        <f t="shared" si="47"/>
        <v>0</v>
      </c>
      <c r="BQ93" s="25">
        <f t="shared" si="47"/>
        <v>0</v>
      </c>
      <c r="BR93" s="25">
        <f aca="true" t="shared" si="48" ref="BR93:BW93">BR94+BR103+BR110+BR117+BR127</f>
        <v>0</v>
      </c>
      <c r="BS93" s="25">
        <f t="shared" si="48"/>
        <v>0</v>
      </c>
      <c r="BT93" s="25">
        <f t="shared" si="48"/>
        <v>0</v>
      </c>
      <c r="BU93" s="25">
        <f t="shared" si="48"/>
        <v>0</v>
      </c>
      <c r="BV93" s="24">
        <f t="shared" si="48"/>
        <v>0</v>
      </c>
      <c r="BW93" s="24">
        <f t="shared" si="48"/>
        <v>0</v>
      </c>
      <c r="BX93" s="34"/>
      <c r="BY93" s="34"/>
      <c r="BZ93" s="34"/>
      <c r="CA93" s="35"/>
      <c r="CB93" s="35"/>
      <c r="CC93" s="35"/>
      <c r="CD93" s="35"/>
      <c r="CE93" s="35"/>
      <c r="CF93" s="35"/>
      <c r="CG93" s="74"/>
    </row>
    <row r="94" spans="1:85" ht="12.75">
      <c r="A94" s="49">
        <v>610</v>
      </c>
      <c r="B94" s="50" t="s">
        <v>138</v>
      </c>
      <c r="C94" s="22">
        <f t="shared" si="39"/>
        <v>-428579.68</v>
      </c>
      <c r="D94" s="23">
        <f>D95+D99</f>
        <v>0</v>
      </c>
      <c r="E94" s="24">
        <f aca="true" t="shared" si="49" ref="E94:BQ94">E95+E99</f>
        <v>0</v>
      </c>
      <c r="F94" s="24">
        <f t="shared" si="49"/>
        <v>0</v>
      </c>
      <c r="G94" s="24">
        <f t="shared" si="49"/>
        <v>0</v>
      </c>
      <c r="H94" s="24">
        <f t="shared" si="49"/>
        <v>0</v>
      </c>
      <c r="I94" s="24">
        <f t="shared" si="49"/>
        <v>0</v>
      </c>
      <c r="J94" s="24">
        <f t="shared" si="49"/>
        <v>0</v>
      </c>
      <c r="K94" s="24">
        <f t="shared" si="49"/>
        <v>0</v>
      </c>
      <c r="L94" s="24">
        <f t="shared" si="49"/>
        <v>0</v>
      </c>
      <c r="M94" s="24">
        <f t="shared" si="49"/>
        <v>0</v>
      </c>
      <c r="N94" s="24">
        <f t="shared" si="49"/>
        <v>0</v>
      </c>
      <c r="O94" s="24">
        <f t="shared" si="49"/>
        <v>0</v>
      </c>
      <c r="P94" s="24">
        <f t="shared" si="49"/>
        <v>0</v>
      </c>
      <c r="Q94" s="24">
        <f t="shared" si="49"/>
        <v>0</v>
      </c>
      <c r="R94" s="24">
        <f t="shared" si="49"/>
        <v>0</v>
      </c>
      <c r="S94" s="24">
        <f t="shared" si="49"/>
        <v>0</v>
      </c>
      <c r="T94" s="24">
        <f t="shared" si="49"/>
        <v>0</v>
      </c>
      <c r="U94" s="24">
        <f t="shared" si="49"/>
        <v>0</v>
      </c>
      <c r="V94" s="24">
        <f t="shared" si="49"/>
        <v>0</v>
      </c>
      <c r="W94" s="24">
        <f t="shared" si="49"/>
        <v>0</v>
      </c>
      <c r="X94" s="24">
        <f t="shared" si="49"/>
        <v>0</v>
      </c>
      <c r="Y94" s="24">
        <f t="shared" si="49"/>
        <v>0</v>
      </c>
      <c r="Z94" s="24">
        <f t="shared" si="49"/>
        <v>0</v>
      </c>
      <c r="AA94" s="24">
        <f t="shared" si="49"/>
        <v>0</v>
      </c>
      <c r="AB94" s="24">
        <f t="shared" si="49"/>
        <v>0</v>
      </c>
      <c r="AC94" s="24">
        <f t="shared" si="49"/>
        <v>0</v>
      </c>
      <c r="AD94" s="24">
        <f t="shared" si="49"/>
        <v>0</v>
      </c>
      <c r="AE94" s="24">
        <f t="shared" si="49"/>
        <v>0</v>
      </c>
      <c r="AF94" s="24">
        <f t="shared" si="49"/>
        <v>0</v>
      </c>
      <c r="AG94" s="24">
        <f>AG95+AG99</f>
        <v>0</v>
      </c>
      <c r="AH94" s="24">
        <f>AH95+AH99</f>
        <v>0</v>
      </c>
      <c r="AI94" s="24">
        <f>AI95+AI99</f>
        <v>0</v>
      </c>
      <c r="AJ94" s="24">
        <f t="shared" si="49"/>
        <v>0</v>
      </c>
      <c r="AK94" s="24">
        <f t="shared" si="49"/>
        <v>0</v>
      </c>
      <c r="AL94" s="24">
        <f t="shared" si="49"/>
        <v>0</v>
      </c>
      <c r="AM94" s="24">
        <f>AM95+AM99</f>
        <v>0</v>
      </c>
      <c r="AN94" s="24">
        <f t="shared" si="49"/>
        <v>0</v>
      </c>
      <c r="AO94" s="24">
        <f>AO95+AO99</f>
        <v>0</v>
      </c>
      <c r="AP94" s="24">
        <f>AP95+AP99</f>
        <v>0</v>
      </c>
      <c r="AQ94" s="24">
        <f>AQ95+AQ99</f>
        <v>0</v>
      </c>
      <c r="AR94" s="24">
        <f t="shared" si="49"/>
        <v>0</v>
      </c>
      <c r="AS94" s="24">
        <f t="shared" si="49"/>
        <v>0</v>
      </c>
      <c r="AT94" s="24">
        <f t="shared" si="49"/>
        <v>-428579.68</v>
      </c>
      <c r="AU94" s="24">
        <f t="shared" si="49"/>
        <v>0</v>
      </c>
      <c r="AV94" s="24">
        <f t="shared" si="49"/>
        <v>0</v>
      </c>
      <c r="AW94" s="24">
        <f t="shared" si="49"/>
        <v>0</v>
      </c>
      <c r="AX94" s="24">
        <f t="shared" si="49"/>
        <v>0</v>
      </c>
      <c r="AY94" s="24">
        <f t="shared" si="49"/>
        <v>0</v>
      </c>
      <c r="AZ94" s="24">
        <f t="shared" si="49"/>
        <v>0</v>
      </c>
      <c r="BA94" s="24">
        <f t="shared" si="49"/>
        <v>0</v>
      </c>
      <c r="BB94" s="24">
        <f t="shared" si="49"/>
        <v>0</v>
      </c>
      <c r="BC94" s="24">
        <f t="shared" si="49"/>
        <v>0</v>
      </c>
      <c r="BD94" s="24">
        <f>BD95+BD99</f>
        <v>0</v>
      </c>
      <c r="BE94" s="24">
        <f t="shared" si="49"/>
        <v>0</v>
      </c>
      <c r="BF94" s="24">
        <f t="shared" si="49"/>
        <v>0</v>
      </c>
      <c r="BG94" s="24">
        <f t="shared" si="49"/>
        <v>0</v>
      </c>
      <c r="BH94" s="24">
        <f t="shared" si="49"/>
        <v>0</v>
      </c>
      <c r="BI94" s="24">
        <f t="shared" si="49"/>
        <v>0</v>
      </c>
      <c r="BJ94" s="24">
        <f>BJ95+BJ99</f>
        <v>0</v>
      </c>
      <c r="BK94" s="24">
        <f t="shared" si="49"/>
        <v>0</v>
      </c>
      <c r="BL94" s="24">
        <f t="shared" si="49"/>
        <v>0</v>
      </c>
      <c r="BM94" s="24">
        <f t="shared" si="49"/>
        <v>0</v>
      </c>
      <c r="BN94" s="24">
        <f t="shared" si="49"/>
        <v>0</v>
      </c>
      <c r="BO94" s="24">
        <f t="shared" si="49"/>
        <v>0</v>
      </c>
      <c r="BP94" s="25">
        <f t="shared" si="49"/>
        <v>0</v>
      </c>
      <c r="BQ94" s="25">
        <f t="shared" si="49"/>
        <v>0</v>
      </c>
      <c r="BR94" s="25">
        <f aca="true" t="shared" si="50" ref="BR94:BW94">BR95+BR99</f>
        <v>0</v>
      </c>
      <c r="BS94" s="25">
        <f t="shared" si="50"/>
        <v>0</v>
      </c>
      <c r="BT94" s="25">
        <f t="shared" si="50"/>
        <v>0</v>
      </c>
      <c r="BU94" s="25">
        <f t="shared" si="50"/>
        <v>0</v>
      </c>
      <c r="BV94" s="24">
        <f t="shared" si="50"/>
        <v>0</v>
      </c>
      <c r="BW94" s="24">
        <f t="shared" si="50"/>
        <v>0</v>
      </c>
      <c r="BX94" s="34"/>
      <c r="BY94" s="34"/>
      <c r="BZ94" s="34"/>
      <c r="CA94" s="35"/>
      <c r="CB94" s="35"/>
      <c r="CC94" s="35"/>
      <c r="CD94" s="35"/>
      <c r="CE94" s="35"/>
      <c r="CF94" s="35"/>
      <c r="CG94" s="74"/>
    </row>
    <row r="95" spans="1:85" ht="12.75">
      <c r="A95" s="36">
        <v>61001</v>
      </c>
      <c r="B95" s="37" t="s">
        <v>139</v>
      </c>
      <c r="C95" s="38">
        <f t="shared" si="39"/>
        <v>-428579.68</v>
      </c>
      <c r="D95" s="38">
        <f aca="true" t="shared" si="51" ref="D95:BP95">D96+D97+D98</f>
        <v>0</v>
      </c>
      <c r="E95" s="38">
        <f t="shared" si="51"/>
        <v>0</v>
      </c>
      <c r="F95" s="38">
        <f t="shared" si="51"/>
        <v>0</v>
      </c>
      <c r="G95" s="38">
        <f t="shared" si="51"/>
        <v>0</v>
      </c>
      <c r="H95" s="38">
        <f t="shared" si="51"/>
        <v>0</v>
      </c>
      <c r="I95" s="38">
        <f t="shared" si="51"/>
        <v>0</v>
      </c>
      <c r="J95" s="38">
        <f t="shared" si="51"/>
        <v>0</v>
      </c>
      <c r="K95" s="38">
        <f t="shared" si="51"/>
        <v>0</v>
      </c>
      <c r="L95" s="38">
        <f t="shared" si="51"/>
        <v>0</v>
      </c>
      <c r="M95" s="38">
        <f t="shared" si="51"/>
        <v>0</v>
      </c>
      <c r="N95" s="38">
        <f t="shared" si="51"/>
        <v>0</v>
      </c>
      <c r="O95" s="38">
        <f t="shared" si="51"/>
        <v>0</v>
      </c>
      <c r="P95" s="38">
        <f t="shared" si="51"/>
        <v>0</v>
      </c>
      <c r="Q95" s="38">
        <f t="shared" si="51"/>
        <v>0</v>
      </c>
      <c r="R95" s="38">
        <f t="shared" si="51"/>
        <v>0</v>
      </c>
      <c r="S95" s="38">
        <f t="shared" si="51"/>
        <v>0</v>
      </c>
      <c r="T95" s="38">
        <f t="shared" si="51"/>
        <v>0</v>
      </c>
      <c r="U95" s="38">
        <f t="shared" si="51"/>
        <v>0</v>
      </c>
      <c r="V95" s="38">
        <f t="shared" si="51"/>
        <v>0</v>
      </c>
      <c r="W95" s="38">
        <f t="shared" si="51"/>
        <v>0</v>
      </c>
      <c r="X95" s="38">
        <f t="shared" si="51"/>
        <v>0</v>
      </c>
      <c r="Y95" s="38">
        <f t="shared" si="51"/>
        <v>0</v>
      </c>
      <c r="Z95" s="38">
        <f t="shared" si="51"/>
        <v>0</v>
      </c>
      <c r="AA95" s="38">
        <f t="shared" si="51"/>
        <v>0</v>
      </c>
      <c r="AB95" s="38">
        <f t="shared" si="51"/>
        <v>0</v>
      </c>
      <c r="AC95" s="38">
        <f t="shared" si="51"/>
        <v>0</v>
      </c>
      <c r="AD95" s="38">
        <f t="shared" si="51"/>
        <v>0</v>
      </c>
      <c r="AE95" s="38">
        <f t="shared" si="51"/>
        <v>0</v>
      </c>
      <c r="AF95" s="38">
        <f t="shared" si="51"/>
        <v>0</v>
      </c>
      <c r="AG95" s="38">
        <f>AG96+AG97+AG98</f>
        <v>0</v>
      </c>
      <c r="AH95" s="38">
        <f>AH96+AH97+AH98</f>
        <v>0</v>
      </c>
      <c r="AI95" s="38">
        <f>AI96+AI97+AI98</f>
        <v>0</v>
      </c>
      <c r="AJ95" s="38">
        <f t="shared" si="51"/>
        <v>0</v>
      </c>
      <c r="AK95" s="38">
        <f t="shared" si="51"/>
        <v>0</v>
      </c>
      <c r="AL95" s="38">
        <f t="shared" si="51"/>
        <v>0</v>
      </c>
      <c r="AM95" s="38">
        <f>AM96+AM97+AM98</f>
        <v>0</v>
      </c>
      <c r="AN95" s="38">
        <f t="shared" si="51"/>
        <v>0</v>
      </c>
      <c r="AO95" s="38">
        <f>AO96+AO97+AO98</f>
        <v>0</v>
      </c>
      <c r="AP95" s="38">
        <f>AP96+AP97+AP98</f>
        <v>0</v>
      </c>
      <c r="AQ95" s="38">
        <f>AQ96+AQ97+AQ98</f>
        <v>0</v>
      </c>
      <c r="AR95" s="38">
        <f t="shared" si="51"/>
        <v>0</v>
      </c>
      <c r="AS95" s="38">
        <f t="shared" si="51"/>
        <v>0</v>
      </c>
      <c r="AT95" s="38">
        <f t="shared" si="51"/>
        <v>-428579.68</v>
      </c>
      <c r="AU95" s="38">
        <f t="shared" si="51"/>
        <v>0</v>
      </c>
      <c r="AV95" s="38">
        <f t="shared" si="51"/>
        <v>0</v>
      </c>
      <c r="AW95" s="38">
        <f t="shared" si="51"/>
        <v>0</v>
      </c>
      <c r="AX95" s="38">
        <f t="shared" si="51"/>
        <v>0</v>
      </c>
      <c r="AY95" s="38">
        <f t="shared" si="51"/>
        <v>0</v>
      </c>
      <c r="AZ95" s="38">
        <f t="shared" si="51"/>
        <v>0</v>
      </c>
      <c r="BA95" s="38">
        <f t="shared" si="51"/>
        <v>0</v>
      </c>
      <c r="BB95" s="38">
        <f t="shared" si="51"/>
        <v>0</v>
      </c>
      <c r="BC95" s="38">
        <f t="shared" si="51"/>
        <v>0</v>
      </c>
      <c r="BD95" s="38">
        <f>BD96+BD97+BD98</f>
        <v>0</v>
      </c>
      <c r="BE95" s="38">
        <f t="shared" si="51"/>
        <v>0</v>
      </c>
      <c r="BF95" s="38">
        <f t="shared" si="51"/>
        <v>0</v>
      </c>
      <c r="BG95" s="38">
        <f t="shared" si="51"/>
        <v>0</v>
      </c>
      <c r="BH95" s="38">
        <f t="shared" si="51"/>
        <v>0</v>
      </c>
      <c r="BI95" s="38">
        <f t="shared" si="51"/>
        <v>0</v>
      </c>
      <c r="BJ95" s="38">
        <f>BJ96+BJ97+BJ98</f>
        <v>0</v>
      </c>
      <c r="BK95" s="38">
        <f t="shared" si="51"/>
        <v>0</v>
      </c>
      <c r="BL95" s="38">
        <f t="shared" si="51"/>
        <v>0</v>
      </c>
      <c r="BM95" s="38">
        <f t="shared" si="51"/>
        <v>0</v>
      </c>
      <c r="BN95" s="38">
        <f t="shared" si="51"/>
        <v>0</v>
      </c>
      <c r="BO95" s="38">
        <f t="shared" si="51"/>
        <v>0</v>
      </c>
      <c r="BP95" s="38">
        <f t="shared" si="51"/>
        <v>0</v>
      </c>
      <c r="BQ95" s="38">
        <f aca="true" t="shared" si="52" ref="BQ95:BW95">BQ96+BQ97+BQ98</f>
        <v>0</v>
      </c>
      <c r="BR95" s="38">
        <f>BR96+BR97+BR98</f>
        <v>0</v>
      </c>
      <c r="BS95" s="38">
        <f>BS96+BS97+BS98</f>
        <v>0</v>
      </c>
      <c r="BT95" s="38">
        <f>BT96+BT97+BT98</f>
        <v>0</v>
      </c>
      <c r="BU95" s="38">
        <f t="shared" si="52"/>
        <v>0</v>
      </c>
      <c r="BV95" s="38">
        <f t="shared" si="52"/>
        <v>0</v>
      </c>
      <c r="BW95" s="38">
        <f t="shared" si="52"/>
        <v>0</v>
      </c>
      <c r="BX95" s="34"/>
      <c r="BY95" s="34"/>
      <c r="BZ95" s="34"/>
      <c r="CA95" s="35"/>
      <c r="CB95" s="35"/>
      <c r="CC95" s="35"/>
      <c r="CD95" s="35"/>
      <c r="CE95" s="35"/>
      <c r="CF95" s="35"/>
      <c r="CG95" s="74"/>
    </row>
    <row r="96" spans="1:85" ht="12.75">
      <c r="A96" s="44">
        <v>610011</v>
      </c>
      <c r="B96" s="44" t="s">
        <v>352</v>
      </c>
      <c r="C96" s="22">
        <f t="shared" si="39"/>
        <v>-428579.68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>
        <v>-428579.68</v>
      </c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0"/>
      <c r="BW96" s="40"/>
      <c r="BX96" s="34"/>
      <c r="BY96" s="34"/>
      <c r="BZ96" s="34"/>
      <c r="CA96" s="35"/>
      <c r="CB96" s="35"/>
      <c r="CC96" s="35"/>
      <c r="CD96" s="35"/>
      <c r="CE96" s="35"/>
      <c r="CF96" s="35"/>
      <c r="CG96" s="74"/>
    </row>
    <row r="97" spans="1:85" ht="12.75">
      <c r="A97" s="44">
        <v>610012</v>
      </c>
      <c r="B97" s="44" t="s">
        <v>353</v>
      </c>
      <c r="C97" s="22">
        <f t="shared" si="39"/>
        <v>0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0"/>
      <c r="BW97" s="40"/>
      <c r="BX97" s="34"/>
      <c r="BY97" s="34"/>
      <c r="BZ97" s="34"/>
      <c r="CA97" s="35"/>
      <c r="CB97" s="35"/>
      <c r="CC97" s="35"/>
      <c r="CD97" s="35"/>
      <c r="CE97" s="35"/>
      <c r="CF97" s="35"/>
      <c r="CG97" s="74"/>
    </row>
    <row r="98" spans="1:85" ht="12.75">
      <c r="A98" s="44">
        <v>610013</v>
      </c>
      <c r="B98" s="44" t="s">
        <v>354</v>
      </c>
      <c r="C98" s="22">
        <f t="shared" si="39"/>
        <v>0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0"/>
      <c r="BW98" s="40"/>
      <c r="BX98" s="34"/>
      <c r="BY98" s="34"/>
      <c r="BZ98" s="34"/>
      <c r="CA98" s="35"/>
      <c r="CB98" s="35"/>
      <c r="CC98" s="35"/>
      <c r="CD98" s="35"/>
      <c r="CE98" s="35"/>
      <c r="CF98" s="35"/>
      <c r="CG98" s="74"/>
    </row>
    <row r="99" spans="1:85" ht="12.75">
      <c r="A99" s="36">
        <v>61002</v>
      </c>
      <c r="B99" s="37" t="s">
        <v>140</v>
      </c>
      <c r="C99" s="38">
        <f t="shared" si="39"/>
        <v>0</v>
      </c>
      <c r="D99" s="38">
        <f aca="true" t="shared" si="53" ref="D99:BP99">D100+D101+D102</f>
        <v>0</v>
      </c>
      <c r="E99" s="38">
        <f t="shared" si="53"/>
        <v>0</v>
      </c>
      <c r="F99" s="38">
        <f t="shared" si="53"/>
        <v>0</v>
      </c>
      <c r="G99" s="38">
        <f t="shared" si="53"/>
        <v>0</v>
      </c>
      <c r="H99" s="38">
        <f t="shared" si="53"/>
        <v>0</v>
      </c>
      <c r="I99" s="38">
        <f t="shared" si="53"/>
        <v>0</v>
      </c>
      <c r="J99" s="38">
        <f t="shared" si="53"/>
        <v>0</v>
      </c>
      <c r="K99" s="38">
        <f t="shared" si="53"/>
        <v>0</v>
      </c>
      <c r="L99" s="38">
        <f t="shared" si="53"/>
        <v>0</v>
      </c>
      <c r="M99" s="38">
        <f t="shared" si="53"/>
        <v>0</v>
      </c>
      <c r="N99" s="38">
        <f t="shared" si="53"/>
        <v>0</v>
      </c>
      <c r="O99" s="38">
        <f t="shared" si="53"/>
        <v>0</v>
      </c>
      <c r="P99" s="38">
        <f t="shared" si="53"/>
        <v>0</v>
      </c>
      <c r="Q99" s="38">
        <f t="shared" si="53"/>
        <v>0</v>
      </c>
      <c r="R99" s="38">
        <f t="shared" si="53"/>
        <v>0</v>
      </c>
      <c r="S99" s="38">
        <f t="shared" si="53"/>
        <v>0</v>
      </c>
      <c r="T99" s="38">
        <f t="shared" si="53"/>
        <v>0</v>
      </c>
      <c r="U99" s="38">
        <f t="shared" si="53"/>
        <v>0</v>
      </c>
      <c r="V99" s="38">
        <f t="shared" si="53"/>
        <v>0</v>
      </c>
      <c r="W99" s="38">
        <f t="shared" si="53"/>
        <v>0</v>
      </c>
      <c r="X99" s="38">
        <f t="shared" si="53"/>
        <v>0</v>
      </c>
      <c r="Y99" s="38">
        <f t="shared" si="53"/>
        <v>0</v>
      </c>
      <c r="Z99" s="38">
        <f t="shared" si="53"/>
        <v>0</v>
      </c>
      <c r="AA99" s="38">
        <f t="shared" si="53"/>
        <v>0</v>
      </c>
      <c r="AB99" s="38">
        <f t="shared" si="53"/>
        <v>0</v>
      </c>
      <c r="AC99" s="38">
        <f t="shared" si="53"/>
        <v>0</v>
      </c>
      <c r="AD99" s="38">
        <f t="shared" si="53"/>
        <v>0</v>
      </c>
      <c r="AE99" s="38">
        <f t="shared" si="53"/>
        <v>0</v>
      </c>
      <c r="AF99" s="38">
        <f t="shared" si="53"/>
        <v>0</v>
      </c>
      <c r="AG99" s="38">
        <f>AG100+AG101+AG102</f>
        <v>0</v>
      </c>
      <c r="AH99" s="38">
        <f>AH100+AH101+AH102</f>
        <v>0</v>
      </c>
      <c r="AI99" s="38">
        <f>AI100+AI101+AI102</f>
        <v>0</v>
      </c>
      <c r="AJ99" s="38">
        <f t="shared" si="53"/>
        <v>0</v>
      </c>
      <c r="AK99" s="38">
        <f t="shared" si="53"/>
        <v>0</v>
      </c>
      <c r="AL99" s="38">
        <f t="shared" si="53"/>
        <v>0</v>
      </c>
      <c r="AM99" s="38">
        <f>AM100+AM101+AM102</f>
        <v>0</v>
      </c>
      <c r="AN99" s="38">
        <f t="shared" si="53"/>
        <v>0</v>
      </c>
      <c r="AO99" s="38">
        <f>AO100+AO101+AO102</f>
        <v>0</v>
      </c>
      <c r="AP99" s="38">
        <f>AP100+AP101+AP102</f>
        <v>0</v>
      </c>
      <c r="AQ99" s="38">
        <f>AQ100+AQ101+AQ102</f>
        <v>0</v>
      </c>
      <c r="AR99" s="38">
        <f t="shared" si="53"/>
        <v>0</v>
      </c>
      <c r="AS99" s="38">
        <f t="shared" si="53"/>
        <v>0</v>
      </c>
      <c r="AT99" s="38">
        <f t="shared" si="53"/>
        <v>0</v>
      </c>
      <c r="AU99" s="38">
        <f t="shared" si="53"/>
        <v>0</v>
      </c>
      <c r="AV99" s="38">
        <f t="shared" si="53"/>
        <v>0</v>
      </c>
      <c r="AW99" s="38">
        <f t="shared" si="53"/>
        <v>0</v>
      </c>
      <c r="AX99" s="38">
        <f t="shared" si="53"/>
        <v>0</v>
      </c>
      <c r="AY99" s="38">
        <f t="shared" si="53"/>
        <v>0</v>
      </c>
      <c r="AZ99" s="38">
        <f t="shared" si="53"/>
        <v>0</v>
      </c>
      <c r="BA99" s="38">
        <f t="shared" si="53"/>
        <v>0</v>
      </c>
      <c r="BB99" s="38">
        <f t="shared" si="53"/>
        <v>0</v>
      </c>
      <c r="BC99" s="38">
        <f t="shared" si="53"/>
        <v>0</v>
      </c>
      <c r="BD99" s="38">
        <f>BD100+BD101+BD102</f>
        <v>0</v>
      </c>
      <c r="BE99" s="38">
        <f t="shared" si="53"/>
        <v>0</v>
      </c>
      <c r="BF99" s="38">
        <f t="shared" si="53"/>
        <v>0</v>
      </c>
      <c r="BG99" s="38">
        <f t="shared" si="53"/>
        <v>0</v>
      </c>
      <c r="BH99" s="38">
        <f t="shared" si="53"/>
        <v>0</v>
      </c>
      <c r="BI99" s="38">
        <f t="shared" si="53"/>
        <v>0</v>
      </c>
      <c r="BJ99" s="38">
        <f>BJ100+BJ101+BJ102</f>
        <v>0</v>
      </c>
      <c r="BK99" s="38">
        <f t="shared" si="53"/>
        <v>0</v>
      </c>
      <c r="BL99" s="38">
        <f t="shared" si="53"/>
        <v>0</v>
      </c>
      <c r="BM99" s="38">
        <f t="shared" si="53"/>
        <v>0</v>
      </c>
      <c r="BN99" s="38">
        <f t="shared" si="53"/>
        <v>0</v>
      </c>
      <c r="BO99" s="38">
        <f t="shared" si="53"/>
        <v>0</v>
      </c>
      <c r="BP99" s="38">
        <f t="shared" si="53"/>
        <v>0</v>
      </c>
      <c r="BQ99" s="38">
        <f aca="true" t="shared" si="54" ref="BQ99:BW99">BQ100+BQ101+BQ102</f>
        <v>0</v>
      </c>
      <c r="BR99" s="38">
        <f>BR100+BR101+BR102</f>
        <v>0</v>
      </c>
      <c r="BS99" s="38">
        <f>BS100+BS101+BS102</f>
        <v>0</v>
      </c>
      <c r="BT99" s="38">
        <f>BT100+BT101+BT102</f>
        <v>0</v>
      </c>
      <c r="BU99" s="38">
        <f t="shared" si="54"/>
        <v>0</v>
      </c>
      <c r="BV99" s="38">
        <f t="shared" si="54"/>
        <v>0</v>
      </c>
      <c r="BW99" s="38">
        <f t="shared" si="54"/>
        <v>0</v>
      </c>
      <c r="BX99" s="34"/>
      <c r="BY99" s="34"/>
      <c r="BZ99" s="34"/>
      <c r="CA99" s="35"/>
      <c r="CB99" s="35"/>
      <c r="CC99" s="35"/>
      <c r="CD99" s="35"/>
      <c r="CE99" s="35"/>
      <c r="CF99" s="35"/>
      <c r="CG99" s="74"/>
    </row>
    <row r="100" spans="1:85" ht="12.75">
      <c r="A100" s="44">
        <v>610021</v>
      </c>
      <c r="B100" s="44" t="s">
        <v>355</v>
      </c>
      <c r="C100" s="22">
        <f t="shared" si="39"/>
        <v>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40"/>
      <c r="BW100" s="40"/>
      <c r="BX100" s="34"/>
      <c r="BY100" s="34"/>
      <c r="BZ100" s="34"/>
      <c r="CA100" s="35"/>
      <c r="CB100" s="35"/>
      <c r="CC100" s="35"/>
      <c r="CD100" s="35"/>
      <c r="CE100" s="35"/>
      <c r="CF100" s="35"/>
      <c r="CG100" s="74"/>
    </row>
    <row r="101" spans="1:85" ht="12.75">
      <c r="A101" s="44">
        <v>610022</v>
      </c>
      <c r="B101" s="44" t="s">
        <v>356</v>
      </c>
      <c r="C101" s="22">
        <f t="shared" si="39"/>
        <v>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93"/>
      <c r="BQ101" s="93"/>
      <c r="BR101" s="93"/>
      <c r="BS101" s="93"/>
      <c r="BT101" s="93"/>
      <c r="BU101" s="93"/>
      <c r="BV101" s="40"/>
      <c r="BW101" s="40"/>
      <c r="BX101" s="34"/>
      <c r="BY101" s="34"/>
      <c r="BZ101" s="34"/>
      <c r="CA101" s="35"/>
      <c r="CB101" s="35"/>
      <c r="CC101" s="35"/>
      <c r="CD101" s="35"/>
      <c r="CE101" s="35"/>
      <c r="CF101" s="35"/>
      <c r="CG101" s="74"/>
    </row>
    <row r="102" spans="1:85" ht="12.75">
      <c r="A102" s="44">
        <v>610023</v>
      </c>
      <c r="B102" s="44" t="s">
        <v>357</v>
      </c>
      <c r="C102" s="22">
        <f t="shared" si="39"/>
        <v>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93"/>
      <c r="BQ102" s="93"/>
      <c r="BR102" s="93"/>
      <c r="BS102" s="93"/>
      <c r="BT102" s="93"/>
      <c r="BU102" s="93"/>
      <c r="BV102" s="40"/>
      <c r="BW102" s="40"/>
      <c r="BX102" s="34"/>
      <c r="BY102" s="34"/>
      <c r="BZ102" s="34"/>
      <c r="CA102" s="35"/>
      <c r="CB102" s="35"/>
      <c r="CC102" s="35"/>
      <c r="CD102" s="35"/>
      <c r="CE102" s="35"/>
      <c r="CF102" s="35"/>
      <c r="CG102" s="74"/>
    </row>
    <row r="103" spans="1:85" ht="12.75">
      <c r="A103" s="28">
        <v>611</v>
      </c>
      <c r="B103" s="29" t="s">
        <v>141</v>
      </c>
      <c r="C103" s="30">
        <f t="shared" si="39"/>
        <v>-236222.98999999996</v>
      </c>
      <c r="D103" s="31">
        <f>D104+D107</f>
        <v>0</v>
      </c>
      <c r="E103" s="32">
        <f aca="true" t="shared" si="55" ref="E103:BQ103">E104+E107</f>
        <v>0</v>
      </c>
      <c r="F103" s="32">
        <f t="shared" si="55"/>
        <v>0</v>
      </c>
      <c r="G103" s="32">
        <f t="shared" si="55"/>
        <v>0</v>
      </c>
      <c r="H103" s="32">
        <f t="shared" si="55"/>
        <v>0</v>
      </c>
      <c r="I103" s="32">
        <f t="shared" si="55"/>
        <v>0</v>
      </c>
      <c r="J103" s="32">
        <f t="shared" si="55"/>
        <v>0</v>
      </c>
      <c r="K103" s="32">
        <f t="shared" si="55"/>
        <v>0</v>
      </c>
      <c r="L103" s="32">
        <f t="shared" si="55"/>
        <v>0</v>
      </c>
      <c r="M103" s="32">
        <f t="shared" si="55"/>
        <v>0</v>
      </c>
      <c r="N103" s="32">
        <f t="shared" si="55"/>
        <v>0</v>
      </c>
      <c r="O103" s="32">
        <f t="shared" si="55"/>
        <v>0</v>
      </c>
      <c r="P103" s="32">
        <f t="shared" si="55"/>
        <v>0</v>
      </c>
      <c r="Q103" s="32">
        <f t="shared" si="55"/>
        <v>0</v>
      </c>
      <c r="R103" s="32">
        <f t="shared" si="55"/>
        <v>0</v>
      </c>
      <c r="S103" s="32">
        <f t="shared" si="55"/>
        <v>0</v>
      </c>
      <c r="T103" s="32">
        <f t="shared" si="55"/>
        <v>0</v>
      </c>
      <c r="U103" s="32">
        <f t="shared" si="55"/>
        <v>0</v>
      </c>
      <c r="V103" s="32">
        <f t="shared" si="55"/>
        <v>0</v>
      </c>
      <c r="W103" s="32">
        <f t="shared" si="55"/>
        <v>0</v>
      </c>
      <c r="X103" s="32">
        <f t="shared" si="55"/>
        <v>0</v>
      </c>
      <c r="Y103" s="32">
        <f t="shared" si="55"/>
        <v>0</v>
      </c>
      <c r="Z103" s="32">
        <f t="shared" si="55"/>
        <v>0</v>
      </c>
      <c r="AA103" s="32">
        <f t="shared" si="55"/>
        <v>0</v>
      </c>
      <c r="AB103" s="32">
        <f t="shared" si="55"/>
        <v>0</v>
      </c>
      <c r="AC103" s="32">
        <f t="shared" si="55"/>
        <v>0</v>
      </c>
      <c r="AD103" s="32">
        <f t="shared" si="55"/>
        <v>0</v>
      </c>
      <c r="AE103" s="32">
        <f t="shared" si="55"/>
        <v>0</v>
      </c>
      <c r="AF103" s="32">
        <f t="shared" si="55"/>
        <v>0</v>
      </c>
      <c r="AG103" s="32">
        <f>AG104+AG107</f>
        <v>0</v>
      </c>
      <c r="AH103" s="32">
        <f>AH104+AH107</f>
        <v>0</v>
      </c>
      <c r="AI103" s="32">
        <f>AI104+AI107</f>
        <v>0</v>
      </c>
      <c r="AJ103" s="32">
        <f t="shared" si="55"/>
        <v>0</v>
      </c>
      <c r="AK103" s="32">
        <f t="shared" si="55"/>
        <v>0</v>
      </c>
      <c r="AL103" s="32">
        <f t="shared" si="55"/>
        <v>0</v>
      </c>
      <c r="AM103" s="32">
        <f>AM104+AM107</f>
        <v>0</v>
      </c>
      <c r="AN103" s="32">
        <f t="shared" si="55"/>
        <v>0</v>
      </c>
      <c r="AO103" s="32">
        <f>AO104+AO107</f>
        <v>0</v>
      </c>
      <c r="AP103" s="32">
        <f>AP104+AP107</f>
        <v>0</v>
      </c>
      <c r="AQ103" s="32">
        <f>AQ104+AQ107</f>
        <v>0</v>
      </c>
      <c r="AR103" s="32">
        <f t="shared" si="55"/>
        <v>0</v>
      </c>
      <c r="AS103" s="32">
        <f t="shared" si="55"/>
        <v>0</v>
      </c>
      <c r="AT103" s="32">
        <f t="shared" si="55"/>
        <v>-236222.98999999996</v>
      </c>
      <c r="AU103" s="32">
        <f t="shared" si="55"/>
        <v>0</v>
      </c>
      <c r="AV103" s="32">
        <f t="shared" si="55"/>
        <v>0</v>
      </c>
      <c r="AW103" s="32">
        <f t="shared" si="55"/>
        <v>0</v>
      </c>
      <c r="AX103" s="32">
        <f t="shared" si="55"/>
        <v>0</v>
      </c>
      <c r="AY103" s="32">
        <f t="shared" si="55"/>
        <v>0</v>
      </c>
      <c r="AZ103" s="32">
        <f t="shared" si="55"/>
        <v>0</v>
      </c>
      <c r="BA103" s="32">
        <f t="shared" si="55"/>
        <v>0</v>
      </c>
      <c r="BB103" s="32">
        <f t="shared" si="55"/>
        <v>0</v>
      </c>
      <c r="BC103" s="32">
        <f t="shared" si="55"/>
        <v>0</v>
      </c>
      <c r="BD103" s="32">
        <f>BD104+BD107</f>
        <v>0</v>
      </c>
      <c r="BE103" s="32">
        <f t="shared" si="55"/>
        <v>0</v>
      </c>
      <c r="BF103" s="32">
        <f t="shared" si="55"/>
        <v>0</v>
      </c>
      <c r="BG103" s="32">
        <f t="shared" si="55"/>
        <v>0</v>
      </c>
      <c r="BH103" s="32">
        <f t="shared" si="55"/>
        <v>0</v>
      </c>
      <c r="BI103" s="32">
        <f t="shared" si="55"/>
        <v>0</v>
      </c>
      <c r="BJ103" s="32">
        <f>BJ104+BJ107</f>
        <v>0</v>
      </c>
      <c r="BK103" s="32">
        <f t="shared" si="55"/>
        <v>0</v>
      </c>
      <c r="BL103" s="32">
        <f t="shared" si="55"/>
        <v>0</v>
      </c>
      <c r="BM103" s="32">
        <f t="shared" si="55"/>
        <v>0</v>
      </c>
      <c r="BN103" s="32">
        <f t="shared" si="55"/>
        <v>0</v>
      </c>
      <c r="BO103" s="32">
        <f t="shared" si="55"/>
        <v>0</v>
      </c>
      <c r="BP103" s="33">
        <f t="shared" si="55"/>
        <v>0</v>
      </c>
      <c r="BQ103" s="33">
        <f t="shared" si="55"/>
        <v>0</v>
      </c>
      <c r="BR103" s="33">
        <f aca="true" t="shared" si="56" ref="BR103:BW103">BR104+BR107</f>
        <v>0</v>
      </c>
      <c r="BS103" s="33">
        <f t="shared" si="56"/>
        <v>0</v>
      </c>
      <c r="BT103" s="33">
        <f t="shared" si="56"/>
        <v>0</v>
      </c>
      <c r="BU103" s="33">
        <f t="shared" si="56"/>
        <v>0</v>
      </c>
      <c r="BV103" s="32">
        <f t="shared" si="56"/>
        <v>0</v>
      </c>
      <c r="BW103" s="32">
        <f t="shared" si="56"/>
        <v>0</v>
      </c>
      <c r="BX103" s="34"/>
      <c r="BY103" s="34"/>
      <c r="BZ103" s="34"/>
      <c r="CA103" s="35"/>
      <c r="CB103" s="35"/>
      <c r="CC103" s="35"/>
      <c r="CD103" s="35"/>
      <c r="CE103" s="35"/>
      <c r="CF103" s="35"/>
      <c r="CG103" s="74"/>
    </row>
    <row r="104" spans="1:85" ht="12.75">
      <c r="A104" s="36">
        <v>61101</v>
      </c>
      <c r="B104" s="37" t="s">
        <v>142</v>
      </c>
      <c r="C104" s="38">
        <f t="shared" si="39"/>
        <v>-277844.48</v>
      </c>
      <c r="D104" s="41">
        <f>D105+D106</f>
        <v>0</v>
      </c>
      <c r="E104" s="42">
        <f aca="true" t="shared" si="57" ref="E104:BQ104">E105+E106</f>
        <v>0</v>
      </c>
      <c r="F104" s="42">
        <f t="shared" si="57"/>
        <v>0</v>
      </c>
      <c r="G104" s="42">
        <f t="shared" si="57"/>
        <v>0</v>
      </c>
      <c r="H104" s="42">
        <f t="shared" si="57"/>
        <v>0</v>
      </c>
      <c r="I104" s="42">
        <f t="shared" si="57"/>
        <v>0</v>
      </c>
      <c r="J104" s="42">
        <f t="shared" si="57"/>
        <v>0</v>
      </c>
      <c r="K104" s="42">
        <f t="shared" si="57"/>
        <v>0</v>
      </c>
      <c r="L104" s="42">
        <f t="shared" si="57"/>
        <v>0</v>
      </c>
      <c r="M104" s="42">
        <f t="shared" si="57"/>
        <v>0</v>
      </c>
      <c r="N104" s="42">
        <f t="shared" si="57"/>
        <v>0</v>
      </c>
      <c r="O104" s="42">
        <f t="shared" si="57"/>
        <v>0</v>
      </c>
      <c r="P104" s="42">
        <f t="shared" si="57"/>
        <v>0</v>
      </c>
      <c r="Q104" s="42">
        <f t="shared" si="57"/>
        <v>0</v>
      </c>
      <c r="R104" s="42">
        <f t="shared" si="57"/>
        <v>0</v>
      </c>
      <c r="S104" s="42">
        <f t="shared" si="57"/>
        <v>0</v>
      </c>
      <c r="T104" s="42">
        <f t="shared" si="57"/>
        <v>0</v>
      </c>
      <c r="U104" s="42">
        <f t="shared" si="57"/>
        <v>0</v>
      </c>
      <c r="V104" s="42">
        <f t="shared" si="57"/>
        <v>0</v>
      </c>
      <c r="W104" s="42">
        <f t="shared" si="57"/>
        <v>0</v>
      </c>
      <c r="X104" s="42">
        <f t="shared" si="57"/>
        <v>0</v>
      </c>
      <c r="Y104" s="42">
        <f t="shared" si="57"/>
        <v>0</v>
      </c>
      <c r="Z104" s="42">
        <f t="shared" si="57"/>
        <v>0</v>
      </c>
      <c r="AA104" s="42">
        <f t="shared" si="57"/>
        <v>0</v>
      </c>
      <c r="AB104" s="42">
        <f t="shared" si="57"/>
        <v>0</v>
      </c>
      <c r="AC104" s="42">
        <f t="shared" si="57"/>
        <v>0</v>
      </c>
      <c r="AD104" s="42">
        <f t="shared" si="57"/>
        <v>0</v>
      </c>
      <c r="AE104" s="42">
        <f t="shared" si="57"/>
        <v>0</v>
      </c>
      <c r="AF104" s="42">
        <f t="shared" si="57"/>
        <v>0</v>
      </c>
      <c r="AG104" s="42">
        <f>AG105+AG106</f>
        <v>0</v>
      </c>
      <c r="AH104" s="42">
        <f>AH105+AH106</f>
        <v>0</v>
      </c>
      <c r="AI104" s="42">
        <f>AI105+AI106</f>
        <v>0</v>
      </c>
      <c r="AJ104" s="42">
        <f t="shared" si="57"/>
        <v>0</v>
      </c>
      <c r="AK104" s="42">
        <f t="shared" si="57"/>
        <v>0</v>
      </c>
      <c r="AL104" s="42">
        <f t="shared" si="57"/>
        <v>0</v>
      </c>
      <c r="AM104" s="42">
        <f>AM105+AM106</f>
        <v>0</v>
      </c>
      <c r="AN104" s="42">
        <f t="shared" si="57"/>
        <v>0</v>
      </c>
      <c r="AO104" s="42">
        <f>AO105+AO106</f>
        <v>0</v>
      </c>
      <c r="AP104" s="42">
        <f>AP105+AP106</f>
        <v>0</v>
      </c>
      <c r="AQ104" s="42">
        <f>AQ105+AQ106</f>
        <v>0</v>
      </c>
      <c r="AR104" s="42">
        <f t="shared" si="57"/>
        <v>0</v>
      </c>
      <c r="AS104" s="42">
        <f t="shared" si="57"/>
        <v>0</v>
      </c>
      <c r="AT104" s="42">
        <f t="shared" si="57"/>
        <v>-277844.48</v>
      </c>
      <c r="AU104" s="42">
        <f t="shared" si="57"/>
        <v>0</v>
      </c>
      <c r="AV104" s="42">
        <f t="shared" si="57"/>
        <v>0</v>
      </c>
      <c r="AW104" s="42">
        <f t="shared" si="57"/>
        <v>0</v>
      </c>
      <c r="AX104" s="42">
        <f t="shared" si="57"/>
        <v>0</v>
      </c>
      <c r="AY104" s="42">
        <f t="shared" si="57"/>
        <v>0</v>
      </c>
      <c r="AZ104" s="42">
        <f t="shared" si="57"/>
        <v>0</v>
      </c>
      <c r="BA104" s="42">
        <f t="shared" si="57"/>
        <v>0</v>
      </c>
      <c r="BB104" s="42">
        <f t="shared" si="57"/>
        <v>0</v>
      </c>
      <c r="BC104" s="42">
        <f t="shared" si="57"/>
        <v>0</v>
      </c>
      <c r="BD104" s="42">
        <f>BD105+BD106</f>
        <v>0</v>
      </c>
      <c r="BE104" s="42">
        <f t="shared" si="57"/>
        <v>0</v>
      </c>
      <c r="BF104" s="42">
        <f t="shared" si="57"/>
        <v>0</v>
      </c>
      <c r="BG104" s="42">
        <f t="shared" si="57"/>
        <v>0</v>
      </c>
      <c r="BH104" s="42">
        <f t="shared" si="57"/>
        <v>0</v>
      </c>
      <c r="BI104" s="42">
        <f t="shared" si="57"/>
        <v>0</v>
      </c>
      <c r="BJ104" s="42">
        <f>BJ105+BJ106</f>
        <v>0</v>
      </c>
      <c r="BK104" s="42">
        <f t="shared" si="57"/>
        <v>0</v>
      </c>
      <c r="BL104" s="42">
        <f t="shared" si="57"/>
        <v>0</v>
      </c>
      <c r="BM104" s="42">
        <f t="shared" si="57"/>
        <v>0</v>
      </c>
      <c r="BN104" s="42">
        <f t="shared" si="57"/>
        <v>0</v>
      </c>
      <c r="BO104" s="42">
        <f t="shared" si="57"/>
        <v>0</v>
      </c>
      <c r="BP104" s="43">
        <f t="shared" si="57"/>
        <v>0</v>
      </c>
      <c r="BQ104" s="43">
        <f t="shared" si="57"/>
        <v>0</v>
      </c>
      <c r="BR104" s="43">
        <f aca="true" t="shared" si="58" ref="BR104:BW104">BR105+BR106</f>
        <v>0</v>
      </c>
      <c r="BS104" s="43">
        <f t="shared" si="58"/>
        <v>0</v>
      </c>
      <c r="BT104" s="43">
        <f t="shared" si="58"/>
        <v>0</v>
      </c>
      <c r="BU104" s="43">
        <f t="shared" si="58"/>
        <v>0</v>
      </c>
      <c r="BV104" s="42">
        <f t="shared" si="58"/>
        <v>0</v>
      </c>
      <c r="BW104" s="42">
        <f t="shared" si="58"/>
        <v>0</v>
      </c>
      <c r="BX104" s="34"/>
      <c r="BY104" s="34"/>
      <c r="BZ104" s="34"/>
      <c r="CA104" s="35"/>
      <c r="CB104" s="35"/>
      <c r="CC104" s="35"/>
      <c r="CD104" s="35"/>
      <c r="CE104" s="35"/>
      <c r="CF104" s="35"/>
      <c r="CG104" s="74"/>
    </row>
    <row r="105" spans="1:85" ht="12.75">
      <c r="A105" s="44">
        <v>611011</v>
      </c>
      <c r="B105" s="45" t="s">
        <v>143</v>
      </c>
      <c r="C105" s="22">
        <f t="shared" si="39"/>
        <v>-1332959.92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39">
        <v>-1332959.92</v>
      </c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7"/>
      <c r="BW105" s="47"/>
      <c r="BX105" s="34"/>
      <c r="BY105" s="34"/>
      <c r="BZ105" s="34"/>
      <c r="CA105" s="35"/>
      <c r="CB105" s="35"/>
      <c r="CC105" s="35"/>
      <c r="CD105" s="35"/>
      <c r="CE105" s="35"/>
      <c r="CF105" s="35"/>
      <c r="CG105" s="74"/>
    </row>
    <row r="106" spans="1:85" ht="12.75">
      <c r="A106" s="44">
        <v>611012</v>
      </c>
      <c r="B106" s="45" t="s">
        <v>144</v>
      </c>
      <c r="C106" s="22">
        <f t="shared" si="39"/>
        <v>1055115.44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39">
        <v>1055115.44</v>
      </c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7"/>
      <c r="BW106" s="47"/>
      <c r="BX106" s="34"/>
      <c r="BY106" s="34"/>
      <c r="BZ106" s="34"/>
      <c r="CA106" s="35"/>
      <c r="CB106" s="35"/>
      <c r="CC106" s="35"/>
      <c r="CD106" s="35"/>
      <c r="CE106" s="35"/>
      <c r="CF106" s="35"/>
      <c r="CG106" s="74"/>
    </row>
    <row r="107" spans="1:85" ht="12.75">
      <c r="A107" s="36">
        <v>61102</v>
      </c>
      <c r="B107" s="37" t="s">
        <v>145</v>
      </c>
      <c r="C107" s="38">
        <f t="shared" si="39"/>
        <v>41621.49000000002</v>
      </c>
      <c r="D107" s="41">
        <f>D108+D109</f>
        <v>0</v>
      </c>
      <c r="E107" s="42">
        <f aca="true" t="shared" si="59" ref="E107:BQ107">E108+E109</f>
        <v>0</v>
      </c>
      <c r="F107" s="42">
        <f t="shared" si="59"/>
        <v>0</v>
      </c>
      <c r="G107" s="42">
        <f t="shared" si="59"/>
        <v>0</v>
      </c>
      <c r="H107" s="42">
        <f t="shared" si="59"/>
        <v>0</v>
      </c>
      <c r="I107" s="42">
        <f t="shared" si="59"/>
        <v>0</v>
      </c>
      <c r="J107" s="42">
        <f t="shared" si="59"/>
        <v>0</v>
      </c>
      <c r="K107" s="42">
        <f t="shared" si="59"/>
        <v>0</v>
      </c>
      <c r="L107" s="42">
        <f t="shared" si="59"/>
        <v>0</v>
      </c>
      <c r="M107" s="42">
        <f t="shared" si="59"/>
        <v>0</v>
      </c>
      <c r="N107" s="42">
        <f t="shared" si="59"/>
        <v>0</v>
      </c>
      <c r="O107" s="42">
        <f t="shared" si="59"/>
        <v>0</v>
      </c>
      <c r="P107" s="42">
        <f t="shared" si="59"/>
        <v>0</v>
      </c>
      <c r="Q107" s="42">
        <f t="shared" si="59"/>
        <v>0</v>
      </c>
      <c r="R107" s="42">
        <f t="shared" si="59"/>
        <v>0</v>
      </c>
      <c r="S107" s="42">
        <f t="shared" si="59"/>
        <v>0</v>
      </c>
      <c r="T107" s="42">
        <f t="shared" si="59"/>
        <v>0</v>
      </c>
      <c r="U107" s="42">
        <f t="shared" si="59"/>
        <v>0</v>
      </c>
      <c r="V107" s="42">
        <f t="shared" si="59"/>
        <v>0</v>
      </c>
      <c r="W107" s="42">
        <f t="shared" si="59"/>
        <v>0</v>
      </c>
      <c r="X107" s="42">
        <f t="shared" si="59"/>
        <v>0</v>
      </c>
      <c r="Y107" s="42">
        <f t="shared" si="59"/>
        <v>0</v>
      </c>
      <c r="Z107" s="42">
        <f t="shared" si="59"/>
        <v>0</v>
      </c>
      <c r="AA107" s="42">
        <f t="shared" si="59"/>
        <v>0</v>
      </c>
      <c r="AB107" s="42">
        <f t="shared" si="59"/>
        <v>0</v>
      </c>
      <c r="AC107" s="42">
        <f t="shared" si="59"/>
        <v>0</v>
      </c>
      <c r="AD107" s="42">
        <f t="shared" si="59"/>
        <v>0</v>
      </c>
      <c r="AE107" s="42">
        <f t="shared" si="59"/>
        <v>0</v>
      </c>
      <c r="AF107" s="42">
        <f t="shared" si="59"/>
        <v>0</v>
      </c>
      <c r="AG107" s="42">
        <f>AG108+AG109</f>
        <v>0</v>
      </c>
      <c r="AH107" s="42">
        <f>AH108+AH109</f>
        <v>0</v>
      </c>
      <c r="AI107" s="42">
        <f>AI108+AI109</f>
        <v>0</v>
      </c>
      <c r="AJ107" s="42">
        <f t="shared" si="59"/>
        <v>0</v>
      </c>
      <c r="AK107" s="42">
        <f t="shared" si="59"/>
        <v>0</v>
      </c>
      <c r="AL107" s="42">
        <f t="shared" si="59"/>
        <v>0</v>
      </c>
      <c r="AM107" s="42">
        <f>AM108+AM109</f>
        <v>0</v>
      </c>
      <c r="AN107" s="42">
        <f t="shared" si="59"/>
        <v>0</v>
      </c>
      <c r="AO107" s="42">
        <f>AO108+AO109</f>
        <v>0</v>
      </c>
      <c r="AP107" s="42">
        <f>AP108+AP109</f>
        <v>0</v>
      </c>
      <c r="AQ107" s="42">
        <f>AQ108+AQ109</f>
        <v>0</v>
      </c>
      <c r="AR107" s="42">
        <f t="shared" si="59"/>
        <v>0</v>
      </c>
      <c r="AS107" s="42">
        <f t="shared" si="59"/>
        <v>0</v>
      </c>
      <c r="AT107" s="42">
        <f t="shared" si="59"/>
        <v>41621.49000000002</v>
      </c>
      <c r="AU107" s="42">
        <f t="shared" si="59"/>
        <v>0</v>
      </c>
      <c r="AV107" s="42">
        <f t="shared" si="59"/>
        <v>0</v>
      </c>
      <c r="AW107" s="42">
        <f t="shared" si="59"/>
        <v>0</v>
      </c>
      <c r="AX107" s="42">
        <f t="shared" si="59"/>
        <v>0</v>
      </c>
      <c r="AY107" s="42">
        <f t="shared" si="59"/>
        <v>0</v>
      </c>
      <c r="AZ107" s="42">
        <f t="shared" si="59"/>
        <v>0</v>
      </c>
      <c r="BA107" s="42">
        <f t="shared" si="59"/>
        <v>0</v>
      </c>
      <c r="BB107" s="42">
        <f t="shared" si="59"/>
        <v>0</v>
      </c>
      <c r="BC107" s="42">
        <f t="shared" si="59"/>
        <v>0</v>
      </c>
      <c r="BD107" s="42">
        <f>BD108+BD109</f>
        <v>0</v>
      </c>
      <c r="BE107" s="42">
        <f t="shared" si="59"/>
        <v>0</v>
      </c>
      <c r="BF107" s="42">
        <f t="shared" si="59"/>
        <v>0</v>
      </c>
      <c r="BG107" s="42">
        <f t="shared" si="59"/>
        <v>0</v>
      </c>
      <c r="BH107" s="42">
        <f t="shared" si="59"/>
        <v>0</v>
      </c>
      <c r="BI107" s="42">
        <f t="shared" si="59"/>
        <v>0</v>
      </c>
      <c r="BJ107" s="42">
        <f>BJ108+BJ109</f>
        <v>0</v>
      </c>
      <c r="BK107" s="42">
        <f t="shared" si="59"/>
        <v>0</v>
      </c>
      <c r="BL107" s="42">
        <f t="shared" si="59"/>
        <v>0</v>
      </c>
      <c r="BM107" s="42">
        <f t="shared" si="59"/>
        <v>0</v>
      </c>
      <c r="BN107" s="42">
        <f t="shared" si="59"/>
        <v>0</v>
      </c>
      <c r="BO107" s="42">
        <f t="shared" si="59"/>
        <v>0</v>
      </c>
      <c r="BP107" s="43">
        <f t="shared" si="59"/>
        <v>0</v>
      </c>
      <c r="BQ107" s="43">
        <f t="shared" si="59"/>
        <v>0</v>
      </c>
      <c r="BR107" s="43">
        <f aca="true" t="shared" si="60" ref="BR107:BW107">BR108+BR109</f>
        <v>0</v>
      </c>
      <c r="BS107" s="43">
        <f t="shared" si="60"/>
        <v>0</v>
      </c>
      <c r="BT107" s="43">
        <f t="shared" si="60"/>
        <v>0</v>
      </c>
      <c r="BU107" s="43">
        <f t="shared" si="60"/>
        <v>0</v>
      </c>
      <c r="BV107" s="42">
        <f t="shared" si="60"/>
        <v>0</v>
      </c>
      <c r="BW107" s="42">
        <f t="shared" si="60"/>
        <v>0</v>
      </c>
      <c r="BX107" s="34"/>
      <c r="BY107" s="34"/>
      <c r="BZ107" s="34"/>
      <c r="CA107" s="35"/>
      <c r="CB107" s="35"/>
      <c r="CC107" s="35"/>
      <c r="CD107" s="35"/>
      <c r="CE107" s="35"/>
      <c r="CF107" s="35"/>
      <c r="CG107" s="74"/>
    </row>
    <row r="108" spans="1:85" ht="12.75">
      <c r="A108" s="44">
        <v>611021</v>
      </c>
      <c r="B108" s="45" t="s">
        <v>146</v>
      </c>
      <c r="C108" s="22">
        <f t="shared" si="39"/>
        <v>282281.58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39">
        <v>282281.58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7"/>
      <c r="BW108" s="47"/>
      <c r="BX108" s="34"/>
      <c r="BY108" s="34"/>
      <c r="BZ108" s="34"/>
      <c r="CA108" s="35"/>
      <c r="CB108" s="35"/>
      <c r="CC108" s="35"/>
      <c r="CD108" s="35"/>
      <c r="CE108" s="35"/>
      <c r="CF108" s="35"/>
      <c r="CG108" s="74"/>
    </row>
    <row r="109" spans="1:85" ht="12.75">
      <c r="A109" s="44">
        <v>611022</v>
      </c>
      <c r="B109" s="45" t="s">
        <v>147</v>
      </c>
      <c r="C109" s="22">
        <f t="shared" si="39"/>
        <v>-240660.09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39">
        <v>-240660.09</v>
      </c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7"/>
      <c r="BW109" s="47"/>
      <c r="BX109" s="34"/>
      <c r="BY109" s="34"/>
      <c r="BZ109" s="34"/>
      <c r="CA109" s="35"/>
      <c r="CB109" s="35"/>
      <c r="CC109" s="35"/>
      <c r="CD109" s="35"/>
      <c r="CE109" s="35"/>
      <c r="CF109" s="35"/>
      <c r="CG109" s="74"/>
    </row>
    <row r="110" spans="1:85" ht="12.75">
      <c r="A110" s="28">
        <v>612</v>
      </c>
      <c r="B110" s="29" t="s">
        <v>148</v>
      </c>
      <c r="C110" s="30">
        <f t="shared" si="39"/>
        <v>0</v>
      </c>
      <c r="D110" s="31">
        <f>D111+D114</f>
        <v>0</v>
      </c>
      <c r="E110" s="32">
        <f aca="true" t="shared" si="61" ref="E110:BQ110">E111+E114</f>
        <v>0</v>
      </c>
      <c r="F110" s="32">
        <f t="shared" si="61"/>
        <v>0</v>
      </c>
      <c r="G110" s="32">
        <f t="shared" si="61"/>
        <v>0</v>
      </c>
      <c r="H110" s="32">
        <f t="shared" si="61"/>
        <v>0</v>
      </c>
      <c r="I110" s="32">
        <f t="shared" si="61"/>
        <v>0</v>
      </c>
      <c r="J110" s="32">
        <f t="shared" si="61"/>
        <v>0</v>
      </c>
      <c r="K110" s="32">
        <f t="shared" si="61"/>
        <v>0</v>
      </c>
      <c r="L110" s="32">
        <f t="shared" si="61"/>
        <v>0</v>
      </c>
      <c r="M110" s="32">
        <f t="shared" si="61"/>
        <v>0</v>
      </c>
      <c r="N110" s="32">
        <f t="shared" si="61"/>
        <v>0</v>
      </c>
      <c r="O110" s="32">
        <f t="shared" si="61"/>
        <v>0</v>
      </c>
      <c r="P110" s="32">
        <f t="shared" si="61"/>
        <v>0</v>
      </c>
      <c r="Q110" s="32">
        <f t="shared" si="61"/>
        <v>0</v>
      </c>
      <c r="R110" s="32">
        <f t="shared" si="61"/>
        <v>0</v>
      </c>
      <c r="S110" s="32">
        <f t="shared" si="61"/>
        <v>0</v>
      </c>
      <c r="T110" s="32">
        <f t="shared" si="61"/>
        <v>0</v>
      </c>
      <c r="U110" s="32">
        <f t="shared" si="61"/>
        <v>0</v>
      </c>
      <c r="V110" s="32">
        <f t="shared" si="61"/>
        <v>0</v>
      </c>
      <c r="W110" s="32">
        <f t="shared" si="61"/>
        <v>0</v>
      </c>
      <c r="X110" s="32">
        <f t="shared" si="61"/>
        <v>0</v>
      </c>
      <c r="Y110" s="32">
        <f t="shared" si="61"/>
        <v>0</v>
      </c>
      <c r="Z110" s="32">
        <f t="shared" si="61"/>
        <v>0</v>
      </c>
      <c r="AA110" s="32">
        <f t="shared" si="61"/>
        <v>0</v>
      </c>
      <c r="AB110" s="32">
        <f t="shared" si="61"/>
        <v>0</v>
      </c>
      <c r="AC110" s="32">
        <f t="shared" si="61"/>
        <v>0</v>
      </c>
      <c r="AD110" s="32">
        <f t="shared" si="61"/>
        <v>0</v>
      </c>
      <c r="AE110" s="32">
        <f t="shared" si="61"/>
        <v>0</v>
      </c>
      <c r="AF110" s="32">
        <f t="shared" si="61"/>
        <v>0</v>
      </c>
      <c r="AG110" s="32">
        <f>AG111+AG114</f>
        <v>0</v>
      </c>
      <c r="AH110" s="32">
        <f>AH111+AH114</f>
        <v>0</v>
      </c>
      <c r="AI110" s="32">
        <f>AI111+AI114</f>
        <v>0</v>
      </c>
      <c r="AJ110" s="32">
        <f t="shared" si="61"/>
        <v>0</v>
      </c>
      <c r="AK110" s="32">
        <f t="shared" si="61"/>
        <v>0</v>
      </c>
      <c r="AL110" s="32">
        <f t="shared" si="61"/>
        <v>0</v>
      </c>
      <c r="AM110" s="32">
        <f>AM111+AM114</f>
        <v>0</v>
      </c>
      <c r="AN110" s="32">
        <f t="shared" si="61"/>
        <v>0</v>
      </c>
      <c r="AO110" s="32">
        <f>AO111+AO114</f>
        <v>0</v>
      </c>
      <c r="AP110" s="32">
        <f>AP111+AP114</f>
        <v>0</v>
      </c>
      <c r="AQ110" s="32">
        <f>AQ111+AQ114</f>
        <v>0</v>
      </c>
      <c r="AR110" s="32">
        <f t="shared" si="61"/>
        <v>0</v>
      </c>
      <c r="AS110" s="32">
        <f t="shared" si="61"/>
        <v>0</v>
      </c>
      <c r="AT110" s="32">
        <f t="shared" si="61"/>
        <v>0</v>
      </c>
      <c r="AU110" s="32">
        <f t="shared" si="61"/>
        <v>0</v>
      </c>
      <c r="AV110" s="32">
        <f t="shared" si="61"/>
        <v>0</v>
      </c>
      <c r="AW110" s="32">
        <f t="shared" si="61"/>
        <v>0</v>
      </c>
      <c r="AX110" s="32">
        <f t="shared" si="61"/>
        <v>0</v>
      </c>
      <c r="AY110" s="32">
        <f t="shared" si="61"/>
        <v>0</v>
      </c>
      <c r="AZ110" s="32">
        <f t="shared" si="61"/>
        <v>0</v>
      </c>
      <c r="BA110" s="32">
        <f t="shared" si="61"/>
        <v>0</v>
      </c>
      <c r="BB110" s="32">
        <f t="shared" si="61"/>
        <v>0</v>
      </c>
      <c r="BC110" s="32">
        <f t="shared" si="61"/>
        <v>0</v>
      </c>
      <c r="BD110" s="32">
        <f>BD111+BD114</f>
        <v>0</v>
      </c>
      <c r="BE110" s="32">
        <f t="shared" si="61"/>
        <v>0</v>
      </c>
      <c r="BF110" s="32">
        <f t="shared" si="61"/>
        <v>0</v>
      </c>
      <c r="BG110" s="32">
        <f t="shared" si="61"/>
        <v>0</v>
      </c>
      <c r="BH110" s="32">
        <f t="shared" si="61"/>
        <v>0</v>
      </c>
      <c r="BI110" s="32">
        <f t="shared" si="61"/>
        <v>0</v>
      </c>
      <c r="BJ110" s="32">
        <f>BJ111+BJ114</f>
        <v>0</v>
      </c>
      <c r="BK110" s="32">
        <f t="shared" si="61"/>
        <v>0</v>
      </c>
      <c r="BL110" s="32">
        <f t="shared" si="61"/>
        <v>0</v>
      </c>
      <c r="BM110" s="32">
        <f t="shared" si="61"/>
        <v>0</v>
      </c>
      <c r="BN110" s="32">
        <f t="shared" si="61"/>
        <v>0</v>
      </c>
      <c r="BO110" s="32">
        <f t="shared" si="61"/>
        <v>0</v>
      </c>
      <c r="BP110" s="33">
        <f t="shared" si="61"/>
        <v>0</v>
      </c>
      <c r="BQ110" s="33">
        <f t="shared" si="61"/>
        <v>0</v>
      </c>
      <c r="BR110" s="33">
        <f aca="true" t="shared" si="62" ref="BR110:BW110">BR111+BR114</f>
        <v>0</v>
      </c>
      <c r="BS110" s="33">
        <f t="shared" si="62"/>
        <v>0</v>
      </c>
      <c r="BT110" s="33">
        <f t="shared" si="62"/>
        <v>0</v>
      </c>
      <c r="BU110" s="33">
        <f t="shared" si="62"/>
        <v>0</v>
      </c>
      <c r="BV110" s="32">
        <f t="shared" si="62"/>
        <v>0</v>
      </c>
      <c r="BW110" s="32">
        <f t="shared" si="62"/>
        <v>0</v>
      </c>
      <c r="BX110" s="34"/>
      <c r="BY110" s="34"/>
      <c r="BZ110" s="34"/>
      <c r="CA110" s="35"/>
      <c r="CB110" s="35"/>
      <c r="CC110" s="35"/>
      <c r="CD110" s="35"/>
      <c r="CE110" s="35"/>
      <c r="CF110" s="35"/>
      <c r="CG110" s="74"/>
    </row>
    <row r="111" spans="1:85" ht="12.75">
      <c r="A111" s="36">
        <v>61201</v>
      </c>
      <c r="B111" s="37" t="s">
        <v>149</v>
      </c>
      <c r="C111" s="38">
        <f t="shared" si="39"/>
        <v>0</v>
      </c>
      <c r="D111" s="41">
        <f>D112+D113</f>
        <v>0</v>
      </c>
      <c r="E111" s="42">
        <f aca="true" t="shared" si="63" ref="E111:BQ111">E112+E113</f>
        <v>0</v>
      </c>
      <c r="F111" s="42">
        <f t="shared" si="63"/>
        <v>0</v>
      </c>
      <c r="G111" s="42">
        <f t="shared" si="63"/>
        <v>0</v>
      </c>
      <c r="H111" s="42">
        <f t="shared" si="63"/>
        <v>0</v>
      </c>
      <c r="I111" s="42">
        <f t="shared" si="63"/>
        <v>0</v>
      </c>
      <c r="J111" s="42">
        <f t="shared" si="63"/>
        <v>0</v>
      </c>
      <c r="K111" s="42">
        <f t="shared" si="63"/>
        <v>0</v>
      </c>
      <c r="L111" s="42">
        <f t="shared" si="63"/>
        <v>0</v>
      </c>
      <c r="M111" s="42">
        <f t="shared" si="63"/>
        <v>0</v>
      </c>
      <c r="N111" s="42">
        <f t="shared" si="63"/>
        <v>0</v>
      </c>
      <c r="O111" s="42">
        <f t="shared" si="63"/>
        <v>0</v>
      </c>
      <c r="P111" s="42">
        <f t="shared" si="63"/>
        <v>0</v>
      </c>
      <c r="Q111" s="42">
        <f t="shared" si="63"/>
        <v>0</v>
      </c>
      <c r="R111" s="42">
        <f t="shared" si="63"/>
        <v>0</v>
      </c>
      <c r="S111" s="42">
        <f t="shared" si="63"/>
        <v>0</v>
      </c>
      <c r="T111" s="42">
        <f t="shared" si="63"/>
        <v>0</v>
      </c>
      <c r="U111" s="42">
        <f t="shared" si="63"/>
        <v>0</v>
      </c>
      <c r="V111" s="42">
        <f t="shared" si="63"/>
        <v>0</v>
      </c>
      <c r="W111" s="42">
        <f t="shared" si="63"/>
        <v>0</v>
      </c>
      <c r="X111" s="42">
        <f t="shared" si="63"/>
        <v>0</v>
      </c>
      <c r="Y111" s="42">
        <f t="shared" si="63"/>
        <v>0</v>
      </c>
      <c r="Z111" s="42">
        <f t="shared" si="63"/>
        <v>0</v>
      </c>
      <c r="AA111" s="42">
        <f t="shared" si="63"/>
        <v>0</v>
      </c>
      <c r="AB111" s="42">
        <f t="shared" si="63"/>
        <v>0</v>
      </c>
      <c r="AC111" s="42">
        <f t="shared" si="63"/>
        <v>0</v>
      </c>
      <c r="AD111" s="42">
        <f t="shared" si="63"/>
        <v>0</v>
      </c>
      <c r="AE111" s="42">
        <f t="shared" si="63"/>
        <v>0</v>
      </c>
      <c r="AF111" s="42">
        <f t="shared" si="63"/>
        <v>0</v>
      </c>
      <c r="AG111" s="42">
        <f>AG112+AG113</f>
        <v>0</v>
      </c>
      <c r="AH111" s="42">
        <f>AH112+AH113</f>
        <v>0</v>
      </c>
      <c r="AI111" s="42">
        <f>AI112+AI113</f>
        <v>0</v>
      </c>
      <c r="AJ111" s="42">
        <f t="shared" si="63"/>
        <v>0</v>
      </c>
      <c r="AK111" s="42">
        <f t="shared" si="63"/>
        <v>0</v>
      </c>
      <c r="AL111" s="42">
        <f t="shared" si="63"/>
        <v>0</v>
      </c>
      <c r="AM111" s="42">
        <f>AM112+AM113</f>
        <v>0</v>
      </c>
      <c r="AN111" s="42">
        <f t="shared" si="63"/>
        <v>0</v>
      </c>
      <c r="AO111" s="42">
        <f>AO112+AO113</f>
        <v>0</v>
      </c>
      <c r="AP111" s="42">
        <f>AP112+AP113</f>
        <v>0</v>
      </c>
      <c r="AQ111" s="42">
        <f>AQ112+AQ113</f>
        <v>0</v>
      </c>
      <c r="AR111" s="42">
        <f t="shared" si="63"/>
        <v>0</v>
      </c>
      <c r="AS111" s="42">
        <f t="shared" si="63"/>
        <v>0</v>
      </c>
      <c r="AT111" s="42">
        <f t="shared" si="63"/>
        <v>0</v>
      </c>
      <c r="AU111" s="42">
        <f t="shared" si="63"/>
        <v>0</v>
      </c>
      <c r="AV111" s="42">
        <f t="shared" si="63"/>
        <v>0</v>
      </c>
      <c r="AW111" s="42">
        <f t="shared" si="63"/>
        <v>0</v>
      </c>
      <c r="AX111" s="42">
        <f t="shared" si="63"/>
        <v>0</v>
      </c>
      <c r="AY111" s="42">
        <f t="shared" si="63"/>
        <v>0</v>
      </c>
      <c r="AZ111" s="42">
        <f t="shared" si="63"/>
        <v>0</v>
      </c>
      <c r="BA111" s="42">
        <f t="shared" si="63"/>
        <v>0</v>
      </c>
      <c r="BB111" s="42">
        <f t="shared" si="63"/>
        <v>0</v>
      </c>
      <c r="BC111" s="42">
        <f t="shared" si="63"/>
        <v>0</v>
      </c>
      <c r="BD111" s="42">
        <f>BD112+BD113</f>
        <v>0</v>
      </c>
      <c r="BE111" s="42">
        <f t="shared" si="63"/>
        <v>0</v>
      </c>
      <c r="BF111" s="42">
        <f t="shared" si="63"/>
        <v>0</v>
      </c>
      <c r="BG111" s="42">
        <f t="shared" si="63"/>
        <v>0</v>
      </c>
      <c r="BH111" s="42">
        <f t="shared" si="63"/>
        <v>0</v>
      </c>
      <c r="BI111" s="42">
        <f t="shared" si="63"/>
        <v>0</v>
      </c>
      <c r="BJ111" s="42">
        <f>BJ112+BJ113</f>
        <v>0</v>
      </c>
      <c r="BK111" s="42">
        <f t="shared" si="63"/>
        <v>0</v>
      </c>
      <c r="BL111" s="42">
        <f t="shared" si="63"/>
        <v>0</v>
      </c>
      <c r="BM111" s="42">
        <f t="shared" si="63"/>
        <v>0</v>
      </c>
      <c r="BN111" s="42">
        <f t="shared" si="63"/>
        <v>0</v>
      </c>
      <c r="BO111" s="42">
        <f t="shared" si="63"/>
        <v>0</v>
      </c>
      <c r="BP111" s="43">
        <f t="shared" si="63"/>
        <v>0</v>
      </c>
      <c r="BQ111" s="43">
        <f t="shared" si="63"/>
        <v>0</v>
      </c>
      <c r="BR111" s="43">
        <f aca="true" t="shared" si="64" ref="BR111:BW111">BR112+BR113</f>
        <v>0</v>
      </c>
      <c r="BS111" s="43">
        <f t="shared" si="64"/>
        <v>0</v>
      </c>
      <c r="BT111" s="43">
        <f t="shared" si="64"/>
        <v>0</v>
      </c>
      <c r="BU111" s="43">
        <f t="shared" si="64"/>
        <v>0</v>
      </c>
      <c r="BV111" s="42">
        <f t="shared" si="64"/>
        <v>0</v>
      </c>
      <c r="BW111" s="42">
        <f t="shared" si="64"/>
        <v>0</v>
      </c>
      <c r="BX111" s="34"/>
      <c r="BY111" s="34"/>
      <c r="BZ111" s="34"/>
      <c r="CA111" s="35"/>
      <c r="CB111" s="35"/>
      <c r="CC111" s="35"/>
      <c r="CD111" s="35"/>
      <c r="CE111" s="35"/>
      <c r="CF111" s="35"/>
      <c r="CG111" s="74"/>
    </row>
    <row r="112" spans="1:85" ht="12.75">
      <c r="A112" s="44">
        <v>612011</v>
      </c>
      <c r="B112" s="45" t="s">
        <v>150</v>
      </c>
      <c r="C112" s="22">
        <f t="shared" si="39"/>
        <v>0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7"/>
      <c r="BW112" s="47"/>
      <c r="BX112" s="34"/>
      <c r="BY112" s="34"/>
      <c r="BZ112" s="34"/>
      <c r="CA112" s="35"/>
      <c r="CB112" s="35"/>
      <c r="CC112" s="35"/>
      <c r="CD112" s="35"/>
      <c r="CE112" s="35"/>
      <c r="CF112" s="35"/>
      <c r="CG112" s="74"/>
    </row>
    <row r="113" spans="1:85" ht="12.75">
      <c r="A113" s="44">
        <v>612012</v>
      </c>
      <c r="B113" s="45" t="s">
        <v>151</v>
      </c>
      <c r="C113" s="22">
        <f t="shared" si="39"/>
        <v>0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7"/>
      <c r="BW113" s="47"/>
      <c r="BX113" s="34"/>
      <c r="BY113" s="34"/>
      <c r="BZ113" s="34"/>
      <c r="CA113" s="35"/>
      <c r="CB113" s="35"/>
      <c r="CC113" s="35"/>
      <c r="CD113" s="35"/>
      <c r="CE113" s="35"/>
      <c r="CF113" s="35"/>
      <c r="CG113" s="74"/>
    </row>
    <row r="114" spans="1:85" ht="12.75">
      <c r="A114" s="36">
        <v>61202</v>
      </c>
      <c r="B114" s="37" t="s">
        <v>152</v>
      </c>
      <c r="C114" s="38">
        <f t="shared" si="39"/>
        <v>0</v>
      </c>
      <c r="D114" s="41">
        <f>D115+D116</f>
        <v>0</v>
      </c>
      <c r="E114" s="42">
        <f aca="true" t="shared" si="65" ref="E114:BQ114">E115+E116</f>
        <v>0</v>
      </c>
      <c r="F114" s="42">
        <f t="shared" si="65"/>
        <v>0</v>
      </c>
      <c r="G114" s="42">
        <f t="shared" si="65"/>
        <v>0</v>
      </c>
      <c r="H114" s="42">
        <f t="shared" si="65"/>
        <v>0</v>
      </c>
      <c r="I114" s="42">
        <f t="shared" si="65"/>
        <v>0</v>
      </c>
      <c r="J114" s="42">
        <f t="shared" si="65"/>
        <v>0</v>
      </c>
      <c r="K114" s="42">
        <f t="shared" si="65"/>
        <v>0</v>
      </c>
      <c r="L114" s="42">
        <f t="shared" si="65"/>
        <v>0</v>
      </c>
      <c r="M114" s="42">
        <f t="shared" si="65"/>
        <v>0</v>
      </c>
      <c r="N114" s="42">
        <f t="shared" si="65"/>
        <v>0</v>
      </c>
      <c r="O114" s="42">
        <f t="shared" si="65"/>
        <v>0</v>
      </c>
      <c r="P114" s="42">
        <f t="shared" si="65"/>
        <v>0</v>
      </c>
      <c r="Q114" s="42">
        <f t="shared" si="65"/>
        <v>0</v>
      </c>
      <c r="R114" s="42">
        <f t="shared" si="65"/>
        <v>0</v>
      </c>
      <c r="S114" s="42">
        <f t="shared" si="65"/>
        <v>0</v>
      </c>
      <c r="T114" s="42">
        <f t="shared" si="65"/>
        <v>0</v>
      </c>
      <c r="U114" s="42">
        <f t="shared" si="65"/>
        <v>0</v>
      </c>
      <c r="V114" s="42">
        <f t="shared" si="65"/>
        <v>0</v>
      </c>
      <c r="W114" s="42">
        <f t="shared" si="65"/>
        <v>0</v>
      </c>
      <c r="X114" s="42">
        <f t="shared" si="65"/>
        <v>0</v>
      </c>
      <c r="Y114" s="42">
        <f t="shared" si="65"/>
        <v>0</v>
      </c>
      <c r="Z114" s="42">
        <f t="shared" si="65"/>
        <v>0</v>
      </c>
      <c r="AA114" s="42">
        <f t="shared" si="65"/>
        <v>0</v>
      </c>
      <c r="AB114" s="42">
        <f t="shared" si="65"/>
        <v>0</v>
      </c>
      <c r="AC114" s="42">
        <f t="shared" si="65"/>
        <v>0</v>
      </c>
      <c r="AD114" s="42">
        <f t="shared" si="65"/>
        <v>0</v>
      </c>
      <c r="AE114" s="42">
        <f t="shared" si="65"/>
        <v>0</v>
      </c>
      <c r="AF114" s="42">
        <f t="shared" si="65"/>
        <v>0</v>
      </c>
      <c r="AG114" s="42">
        <f>AG115+AG116</f>
        <v>0</v>
      </c>
      <c r="AH114" s="42">
        <f>AH115+AH116</f>
        <v>0</v>
      </c>
      <c r="AI114" s="42">
        <f>AI115+AI116</f>
        <v>0</v>
      </c>
      <c r="AJ114" s="42">
        <f t="shared" si="65"/>
        <v>0</v>
      </c>
      <c r="AK114" s="42">
        <f t="shared" si="65"/>
        <v>0</v>
      </c>
      <c r="AL114" s="42">
        <f t="shared" si="65"/>
        <v>0</v>
      </c>
      <c r="AM114" s="42">
        <f>AM115+AM116</f>
        <v>0</v>
      </c>
      <c r="AN114" s="42">
        <f t="shared" si="65"/>
        <v>0</v>
      </c>
      <c r="AO114" s="42">
        <f>AO115+AO116</f>
        <v>0</v>
      </c>
      <c r="AP114" s="42">
        <f>AP115+AP116</f>
        <v>0</v>
      </c>
      <c r="AQ114" s="42">
        <f>AQ115+AQ116</f>
        <v>0</v>
      </c>
      <c r="AR114" s="42">
        <f t="shared" si="65"/>
        <v>0</v>
      </c>
      <c r="AS114" s="42">
        <f t="shared" si="65"/>
        <v>0</v>
      </c>
      <c r="AT114" s="42">
        <f t="shared" si="65"/>
        <v>0</v>
      </c>
      <c r="AU114" s="42">
        <f t="shared" si="65"/>
        <v>0</v>
      </c>
      <c r="AV114" s="42">
        <f t="shared" si="65"/>
        <v>0</v>
      </c>
      <c r="AW114" s="42">
        <f t="shared" si="65"/>
        <v>0</v>
      </c>
      <c r="AX114" s="42">
        <f t="shared" si="65"/>
        <v>0</v>
      </c>
      <c r="AY114" s="42">
        <f t="shared" si="65"/>
        <v>0</v>
      </c>
      <c r="AZ114" s="42">
        <f t="shared" si="65"/>
        <v>0</v>
      </c>
      <c r="BA114" s="42">
        <f t="shared" si="65"/>
        <v>0</v>
      </c>
      <c r="BB114" s="42">
        <f t="shared" si="65"/>
        <v>0</v>
      </c>
      <c r="BC114" s="42">
        <f t="shared" si="65"/>
        <v>0</v>
      </c>
      <c r="BD114" s="42">
        <f>BD115+BD116</f>
        <v>0</v>
      </c>
      <c r="BE114" s="42">
        <f t="shared" si="65"/>
        <v>0</v>
      </c>
      <c r="BF114" s="42">
        <f t="shared" si="65"/>
        <v>0</v>
      </c>
      <c r="BG114" s="42">
        <f t="shared" si="65"/>
        <v>0</v>
      </c>
      <c r="BH114" s="42">
        <f t="shared" si="65"/>
        <v>0</v>
      </c>
      <c r="BI114" s="42">
        <f t="shared" si="65"/>
        <v>0</v>
      </c>
      <c r="BJ114" s="42">
        <f>BJ115+BJ116</f>
        <v>0</v>
      </c>
      <c r="BK114" s="42">
        <f t="shared" si="65"/>
        <v>0</v>
      </c>
      <c r="BL114" s="42">
        <f t="shared" si="65"/>
        <v>0</v>
      </c>
      <c r="BM114" s="42">
        <f t="shared" si="65"/>
        <v>0</v>
      </c>
      <c r="BN114" s="42">
        <f t="shared" si="65"/>
        <v>0</v>
      </c>
      <c r="BO114" s="42">
        <f t="shared" si="65"/>
        <v>0</v>
      </c>
      <c r="BP114" s="43">
        <f t="shared" si="65"/>
        <v>0</v>
      </c>
      <c r="BQ114" s="43">
        <f t="shared" si="65"/>
        <v>0</v>
      </c>
      <c r="BR114" s="43">
        <f aca="true" t="shared" si="66" ref="BR114:BW114">BR115+BR116</f>
        <v>0</v>
      </c>
      <c r="BS114" s="43">
        <f t="shared" si="66"/>
        <v>0</v>
      </c>
      <c r="BT114" s="43">
        <f t="shared" si="66"/>
        <v>0</v>
      </c>
      <c r="BU114" s="43">
        <f t="shared" si="66"/>
        <v>0</v>
      </c>
      <c r="BV114" s="42">
        <f t="shared" si="66"/>
        <v>0</v>
      </c>
      <c r="BW114" s="42">
        <f t="shared" si="66"/>
        <v>0</v>
      </c>
      <c r="BX114" s="34"/>
      <c r="BY114" s="34"/>
      <c r="BZ114" s="34"/>
      <c r="CA114" s="35"/>
      <c r="CB114" s="35"/>
      <c r="CC114" s="35"/>
      <c r="CD114" s="35"/>
      <c r="CE114" s="35"/>
      <c r="CF114" s="35"/>
      <c r="CG114" s="74"/>
    </row>
    <row r="115" spans="1:85" ht="12.75">
      <c r="A115" s="44">
        <v>612021</v>
      </c>
      <c r="B115" s="45" t="s">
        <v>153</v>
      </c>
      <c r="C115" s="22">
        <f t="shared" si="39"/>
        <v>0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7"/>
      <c r="BW115" s="47"/>
      <c r="BX115" s="34"/>
      <c r="BY115" s="34"/>
      <c r="BZ115" s="34"/>
      <c r="CA115" s="35"/>
      <c r="CB115" s="35"/>
      <c r="CC115" s="35"/>
      <c r="CD115" s="35"/>
      <c r="CE115" s="35"/>
      <c r="CF115" s="35"/>
      <c r="CG115" s="74"/>
    </row>
    <row r="116" spans="1:85" ht="12.75">
      <c r="A116" s="44">
        <v>612022</v>
      </c>
      <c r="B116" s="45" t="s">
        <v>154</v>
      </c>
      <c r="C116" s="22">
        <f t="shared" si="39"/>
        <v>0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7"/>
      <c r="BW116" s="47"/>
      <c r="BX116" s="34"/>
      <c r="BY116" s="34"/>
      <c r="BZ116" s="34"/>
      <c r="CA116" s="35"/>
      <c r="CB116" s="35"/>
      <c r="CC116" s="35"/>
      <c r="CD116" s="35"/>
      <c r="CE116" s="35"/>
      <c r="CF116" s="35"/>
      <c r="CG116" s="74"/>
    </row>
    <row r="117" spans="1:85" ht="12.75">
      <c r="A117" s="28">
        <v>613</v>
      </c>
      <c r="B117" s="29" t="s">
        <v>155</v>
      </c>
      <c r="C117" s="30">
        <f t="shared" si="39"/>
        <v>0</v>
      </c>
      <c r="D117" s="31">
        <f>D118+D121+D124</f>
        <v>0</v>
      </c>
      <c r="E117" s="32">
        <f aca="true" t="shared" si="67" ref="E117:BQ117">E118+E121+E124</f>
        <v>0</v>
      </c>
      <c r="F117" s="32">
        <f t="shared" si="67"/>
        <v>0</v>
      </c>
      <c r="G117" s="32">
        <f t="shared" si="67"/>
        <v>0</v>
      </c>
      <c r="H117" s="32">
        <f t="shared" si="67"/>
        <v>0</v>
      </c>
      <c r="I117" s="32">
        <f t="shared" si="67"/>
        <v>0</v>
      </c>
      <c r="J117" s="32">
        <f t="shared" si="67"/>
        <v>0</v>
      </c>
      <c r="K117" s="32">
        <f t="shared" si="67"/>
        <v>0</v>
      </c>
      <c r="L117" s="32">
        <f t="shared" si="67"/>
        <v>0</v>
      </c>
      <c r="M117" s="32">
        <f t="shared" si="67"/>
        <v>0</v>
      </c>
      <c r="N117" s="32">
        <f t="shared" si="67"/>
        <v>0</v>
      </c>
      <c r="O117" s="32">
        <f t="shared" si="67"/>
        <v>0</v>
      </c>
      <c r="P117" s="32">
        <f t="shared" si="67"/>
        <v>0</v>
      </c>
      <c r="Q117" s="32">
        <f t="shared" si="67"/>
        <v>0</v>
      </c>
      <c r="R117" s="32">
        <f t="shared" si="67"/>
        <v>0</v>
      </c>
      <c r="S117" s="32">
        <f t="shared" si="67"/>
        <v>0</v>
      </c>
      <c r="T117" s="32">
        <f t="shared" si="67"/>
        <v>0</v>
      </c>
      <c r="U117" s="32">
        <f t="shared" si="67"/>
        <v>0</v>
      </c>
      <c r="V117" s="32">
        <f t="shared" si="67"/>
        <v>0</v>
      </c>
      <c r="W117" s="32">
        <f t="shared" si="67"/>
        <v>0</v>
      </c>
      <c r="X117" s="32">
        <f t="shared" si="67"/>
        <v>0</v>
      </c>
      <c r="Y117" s="32">
        <f t="shared" si="67"/>
        <v>0</v>
      </c>
      <c r="Z117" s="32">
        <f t="shared" si="67"/>
        <v>0</v>
      </c>
      <c r="AA117" s="32">
        <f t="shared" si="67"/>
        <v>0</v>
      </c>
      <c r="AB117" s="32">
        <f t="shared" si="67"/>
        <v>0</v>
      </c>
      <c r="AC117" s="32">
        <f t="shared" si="67"/>
        <v>0</v>
      </c>
      <c r="AD117" s="32">
        <f t="shared" si="67"/>
        <v>0</v>
      </c>
      <c r="AE117" s="32">
        <f t="shared" si="67"/>
        <v>0</v>
      </c>
      <c r="AF117" s="32">
        <f t="shared" si="67"/>
        <v>0</v>
      </c>
      <c r="AG117" s="32">
        <f>AG118+AG121+AG124</f>
        <v>0</v>
      </c>
      <c r="AH117" s="32">
        <f>AH118+AH121+AH124</f>
        <v>0</v>
      </c>
      <c r="AI117" s="32">
        <f>AI118+AI121+AI124</f>
        <v>0</v>
      </c>
      <c r="AJ117" s="32">
        <f t="shared" si="67"/>
        <v>0</v>
      </c>
      <c r="AK117" s="32">
        <f t="shared" si="67"/>
        <v>0</v>
      </c>
      <c r="AL117" s="32">
        <f t="shared" si="67"/>
        <v>0</v>
      </c>
      <c r="AM117" s="32">
        <f>AM118+AM121+AM124</f>
        <v>0</v>
      </c>
      <c r="AN117" s="32">
        <f t="shared" si="67"/>
        <v>0</v>
      </c>
      <c r="AO117" s="32">
        <f>AO118+AO121+AO124</f>
        <v>0</v>
      </c>
      <c r="AP117" s="32">
        <f>AP118+AP121+AP124</f>
        <v>0</v>
      </c>
      <c r="AQ117" s="32">
        <f>AQ118+AQ121+AQ124</f>
        <v>0</v>
      </c>
      <c r="AR117" s="32">
        <f t="shared" si="67"/>
        <v>0</v>
      </c>
      <c r="AS117" s="32">
        <f t="shared" si="67"/>
        <v>0</v>
      </c>
      <c r="AT117" s="32">
        <f t="shared" si="67"/>
        <v>0</v>
      </c>
      <c r="AU117" s="32">
        <f t="shared" si="67"/>
        <v>0</v>
      </c>
      <c r="AV117" s="32">
        <f t="shared" si="67"/>
        <v>0</v>
      </c>
      <c r="AW117" s="32">
        <f t="shared" si="67"/>
        <v>0</v>
      </c>
      <c r="AX117" s="32">
        <f t="shared" si="67"/>
        <v>0</v>
      </c>
      <c r="AY117" s="32">
        <f t="shared" si="67"/>
        <v>0</v>
      </c>
      <c r="AZ117" s="32">
        <f t="shared" si="67"/>
        <v>0</v>
      </c>
      <c r="BA117" s="32">
        <f t="shared" si="67"/>
        <v>0</v>
      </c>
      <c r="BB117" s="32">
        <f t="shared" si="67"/>
        <v>0</v>
      </c>
      <c r="BC117" s="32">
        <f t="shared" si="67"/>
        <v>0</v>
      </c>
      <c r="BD117" s="32">
        <f>BD118+BD121+BD124</f>
        <v>0</v>
      </c>
      <c r="BE117" s="32">
        <f t="shared" si="67"/>
        <v>0</v>
      </c>
      <c r="BF117" s="32">
        <f t="shared" si="67"/>
        <v>0</v>
      </c>
      <c r="BG117" s="32">
        <f t="shared" si="67"/>
        <v>0</v>
      </c>
      <c r="BH117" s="32">
        <f t="shared" si="67"/>
        <v>0</v>
      </c>
      <c r="BI117" s="32">
        <f t="shared" si="67"/>
        <v>0</v>
      </c>
      <c r="BJ117" s="32">
        <f>BJ118+BJ121+BJ124</f>
        <v>0</v>
      </c>
      <c r="BK117" s="32">
        <f t="shared" si="67"/>
        <v>0</v>
      </c>
      <c r="BL117" s="32">
        <f t="shared" si="67"/>
        <v>0</v>
      </c>
      <c r="BM117" s="32">
        <f t="shared" si="67"/>
        <v>0</v>
      </c>
      <c r="BN117" s="32">
        <f t="shared" si="67"/>
        <v>0</v>
      </c>
      <c r="BO117" s="32">
        <f t="shared" si="67"/>
        <v>0</v>
      </c>
      <c r="BP117" s="33">
        <f t="shared" si="67"/>
        <v>0</v>
      </c>
      <c r="BQ117" s="33">
        <f t="shared" si="67"/>
        <v>0</v>
      </c>
      <c r="BR117" s="33">
        <f aca="true" t="shared" si="68" ref="BR117:BW117">BR118+BR121+BR124</f>
        <v>0</v>
      </c>
      <c r="BS117" s="33">
        <f t="shared" si="68"/>
        <v>0</v>
      </c>
      <c r="BT117" s="33">
        <f t="shared" si="68"/>
        <v>0</v>
      </c>
      <c r="BU117" s="33">
        <f t="shared" si="68"/>
        <v>0</v>
      </c>
      <c r="BV117" s="32">
        <f t="shared" si="68"/>
        <v>0</v>
      </c>
      <c r="BW117" s="32">
        <f t="shared" si="68"/>
        <v>0</v>
      </c>
      <c r="BX117" s="34"/>
      <c r="BY117" s="34"/>
      <c r="BZ117" s="34"/>
      <c r="CA117" s="35"/>
      <c r="CB117" s="35"/>
      <c r="CC117" s="35"/>
      <c r="CD117" s="35"/>
      <c r="CE117" s="35"/>
      <c r="CF117" s="35"/>
      <c r="CG117" s="74"/>
    </row>
    <row r="118" spans="1:85" ht="12.75">
      <c r="A118" s="36">
        <v>61301</v>
      </c>
      <c r="B118" s="37" t="s">
        <v>156</v>
      </c>
      <c r="C118" s="38">
        <f t="shared" si="39"/>
        <v>0</v>
      </c>
      <c r="D118" s="41">
        <f>D119+D120</f>
        <v>0</v>
      </c>
      <c r="E118" s="42">
        <f aca="true" t="shared" si="69" ref="E118:BQ118">E119+E120</f>
        <v>0</v>
      </c>
      <c r="F118" s="42">
        <f t="shared" si="69"/>
        <v>0</v>
      </c>
      <c r="G118" s="42">
        <f t="shared" si="69"/>
        <v>0</v>
      </c>
      <c r="H118" s="42">
        <f t="shared" si="69"/>
        <v>0</v>
      </c>
      <c r="I118" s="42">
        <f t="shared" si="69"/>
        <v>0</v>
      </c>
      <c r="J118" s="42">
        <f t="shared" si="69"/>
        <v>0</v>
      </c>
      <c r="K118" s="42">
        <f t="shared" si="69"/>
        <v>0</v>
      </c>
      <c r="L118" s="42">
        <f t="shared" si="69"/>
        <v>0</v>
      </c>
      <c r="M118" s="42">
        <f t="shared" si="69"/>
        <v>0</v>
      </c>
      <c r="N118" s="42">
        <f t="shared" si="69"/>
        <v>0</v>
      </c>
      <c r="O118" s="42">
        <f t="shared" si="69"/>
        <v>0</v>
      </c>
      <c r="P118" s="42">
        <f t="shared" si="69"/>
        <v>0</v>
      </c>
      <c r="Q118" s="42">
        <f t="shared" si="69"/>
        <v>0</v>
      </c>
      <c r="R118" s="42">
        <f t="shared" si="69"/>
        <v>0</v>
      </c>
      <c r="S118" s="42">
        <f t="shared" si="69"/>
        <v>0</v>
      </c>
      <c r="T118" s="42">
        <f t="shared" si="69"/>
        <v>0</v>
      </c>
      <c r="U118" s="42">
        <f t="shared" si="69"/>
        <v>0</v>
      </c>
      <c r="V118" s="42">
        <f t="shared" si="69"/>
        <v>0</v>
      </c>
      <c r="W118" s="42">
        <f t="shared" si="69"/>
        <v>0</v>
      </c>
      <c r="X118" s="42">
        <f t="shared" si="69"/>
        <v>0</v>
      </c>
      <c r="Y118" s="42">
        <f t="shared" si="69"/>
        <v>0</v>
      </c>
      <c r="Z118" s="42">
        <f t="shared" si="69"/>
        <v>0</v>
      </c>
      <c r="AA118" s="42">
        <f t="shared" si="69"/>
        <v>0</v>
      </c>
      <c r="AB118" s="42">
        <f t="shared" si="69"/>
        <v>0</v>
      </c>
      <c r="AC118" s="42">
        <f t="shared" si="69"/>
        <v>0</v>
      </c>
      <c r="AD118" s="42">
        <f t="shared" si="69"/>
        <v>0</v>
      </c>
      <c r="AE118" s="42">
        <f t="shared" si="69"/>
        <v>0</v>
      </c>
      <c r="AF118" s="42">
        <f t="shared" si="69"/>
        <v>0</v>
      </c>
      <c r="AG118" s="42">
        <f>AG119+AG120</f>
        <v>0</v>
      </c>
      <c r="AH118" s="42">
        <f>AH119+AH120</f>
        <v>0</v>
      </c>
      <c r="AI118" s="42">
        <f>AI119+AI120</f>
        <v>0</v>
      </c>
      <c r="AJ118" s="42">
        <f t="shared" si="69"/>
        <v>0</v>
      </c>
      <c r="AK118" s="42">
        <f t="shared" si="69"/>
        <v>0</v>
      </c>
      <c r="AL118" s="42">
        <f t="shared" si="69"/>
        <v>0</v>
      </c>
      <c r="AM118" s="42">
        <f>AM119+AM120</f>
        <v>0</v>
      </c>
      <c r="AN118" s="42">
        <f t="shared" si="69"/>
        <v>0</v>
      </c>
      <c r="AO118" s="42">
        <f>AO119+AO120</f>
        <v>0</v>
      </c>
      <c r="AP118" s="42">
        <f>AP119+AP120</f>
        <v>0</v>
      </c>
      <c r="AQ118" s="42">
        <f>AQ119+AQ120</f>
        <v>0</v>
      </c>
      <c r="AR118" s="42">
        <f t="shared" si="69"/>
        <v>0</v>
      </c>
      <c r="AS118" s="42">
        <f t="shared" si="69"/>
        <v>0</v>
      </c>
      <c r="AT118" s="42">
        <f t="shared" si="69"/>
        <v>0</v>
      </c>
      <c r="AU118" s="42">
        <f t="shared" si="69"/>
        <v>0</v>
      </c>
      <c r="AV118" s="42">
        <f t="shared" si="69"/>
        <v>0</v>
      </c>
      <c r="AW118" s="42">
        <f t="shared" si="69"/>
        <v>0</v>
      </c>
      <c r="AX118" s="42">
        <f t="shared" si="69"/>
        <v>0</v>
      </c>
      <c r="AY118" s="42">
        <f t="shared" si="69"/>
        <v>0</v>
      </c>
      <c r="AZ118" s="42">
        <f t="shared" si="69"/>
        <v>0</v>
      </c>
      <c r="BA118" s="42">
        <f t="shared" si="69"/>
        <v>0</v>
      </c>
      <c r="BB118" s="42">
        <f t="shared" si="69"/>
        <v>0</v>
      </c>
      <c r="BC118" s="42">
        <f t="shared" si="69"/>
        <v>0</v>
      </c>
      <c r="BD118" s="42">
        <f>BD119+BD120</f>
        <v>0</v>
      </c>
      <c r="BE118" s="42">
        <f t="shared" si="69"/>
        <v>0</v>
      </c>
      <c r="BF118" s="42">
        <f t="shared" si="69"/>
        <v>0</v>
      </c>
      <c r="BG118" s="42">
        <f t="shared" si="69"/>
        <v>0</v>
      </c>
      <c r="BH118" s="42">
        <f t="shared" si="69"/>
        <v>0</v>
      </c>
      <c r="BI118" s="42">
        <f t="shared" si="69"/>
        <v>0</v>
      </c>
      <c r="BJ118" s="42">
        <f>BJ119+BJ120</f>
        <v>0</v>
      </c>
      <c r="BK118" s="42">
        <f t="shared" si="69"/>
        <v>0</v>
      </c>
      <c r="BL118" s="42">
        <f t="shared" si="69"/>
        <v>0</v>
      </c>
      <c r="BM118" s="42">
        <f t="shared" si="69"/>
        <v>0</v>
      </c>
      <c r="BN118" s="42">
        <f t="shared" si="69"/>
        <v>0</v>
      </c>
      <c r="BO118" s="42">
        <f t="shared" si="69"/>
        <v>0</v>
      </c>
      <c r="BP118" s="43">
        <f t="shared" si="69"/>
        <v>0</v>
      </c>
      <c r="BQ118" s="43">
        <f t="shared" si="69"/>
        <v>0</v>
      </c>
      <c r="BR118" s="43">
        <f aca="true" t="shared" si="70" ref="BR118:BW118">BR119+BR120</f>
        <v>0</v>
      </c>
      <c r="BS118" s="43">
        <f t="shared" si="70"/>
        <v>0</v>
      </c>
      <c r="BT118" s="43">
        <f t="shared" si="70"/>
        <v>0</v>
      </c>
      <c r="BU118" s="43">
        <f t="shared" si="70"/>
        <v>0</v>
      </c>
      <c r="BV118" s="42">
        <f t="shared" si="70"/>
        <v>0</v>
      </c>
      <c r="BW118" s="42">
        <f t="shared" si="70"/>
        <v>0</v>
      </c>
      <c r="BX118" s="34"/>
      <c r="BY118" s="34"/>
      <c r="BZ118" s="34"/>
      <c r="CA118" s="35"/>
      <c r="CB118" s="35"/>
      <c r="CC118" s="35"/>
      <c r="CD118" s="35"/>
      <c r="CE118" s="35"/>
      <c r="CF118" s="35"/>
      <c r="CG118" s="74"/>
    </row>
    <row r="119" spans="1:85" ht="12.75">
      <c r="A119" s="44">
        <v>613011</v>
      </c>
      <c r="B119" s="45" t="s">
        <v>157</v>
      </c>
      <c r="C119" s="22">
        <f t="shared" si="39"/>
        <v>0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7"/>
      <c r="BW119" s="47"/>
      <c r="BX119" s="34"/>
      <c r="BY119" s="34"/>
      <c r="BZ119" s="34"/>
      <c r="CA119" s="35"/>
      <c r="CB119" s="35"/>
      <c r="CC119" s="35"/>
      <c r="CD119" s="35"/>
      <c r="CE119" s="35"/>
      <c r="CF119" s="35"/>
      <c r="CG119" s="74"/>
    </row>
    <row r="120" spans="1:85" ht="12.75">
      <c r="A120" s="44">
        <v>613012</v>
      </c>
      <c r="B120" s="45" t="s">
        <v>158</v>
      </c>
      <c r="C120" s="22">
        <f t="shared" si="39"/>
        <v>0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7"/>
      <c r="BW120" s="47"/>
      <c r="BX120" s="34"/>
      <c r="BY120" s="34"/>
      <c r="BZ120" s="34"/>
      <c r="CA120" s="35"/>
      <c r="CB120" s="35"/>
      <c r="CC120" s="35"/>
      <c r="CD120" s="35"/>
      <c r="CE120" s="35"/>
      <c r="CF120" s="35"/>
      <c r="CG120" s="74"/>
    </row>
    <row r="121" spans="1:85" ht="12.75">
      <c r="A121" s="36">
        <v>61302</v>
      </c>
      <c r="B121" s="37" t="s">
        <v>159</v>
      </c>
      <c r="C121" s="38">
        <f t="shared" si="39"/>
        <v>0</v>
      </c>
      <c r="D121" s="41">
        <f>D122+D123</f>
        <v>0</v>
      </c>
      <c r="E121" s="42">
        <f aca="true" t="shared" si="71" ref="E121:BQ121">E122+E123</f>
        <v>0</v>
      </c>
      <c r="F121" s="42">
        <f t="shared" si="71"/>
        <v>0</v>
      </c>
      <c r="G121" s="42">
        <f t="shared" si="71"/>
        <v>0</v>
      </c>
      <c r="H121" s="42">
        <f t="shared" si="71"/>
        <v>0</v>
      </c>
      <c r="I121" s="42">
        <f t="shared" si="71"/>
        <v>0</v>
      </c>
      <c r="J121" s="42">
        <f t="shared" si="71"/>
        <v>0</v>
      </c>
      <c r="K121" s="42">
        <f t="shared" si="71"/>
        <v>0</v>
      </c>
      <c r="L121" s="42">
        <f t="shared" si="71"/>
        <v>0</v>
      </c>
      <c r="M121" s="42">
        <f t="shared" si="71"/>
        <v>0</v>
      </c>
      <c r="N121" s="42">
        <f t="shared" si="71"/>
        <v>0</v>
      </c>
      <c r="O121" s="42">
        <f t="shared" si="71"/>
        <v>0</v>
      </c>
      <c r="P121" s="42">
        <f t="shared" si="71"/>
        <v>0</v>
      </c>
      <c r="Q121" s="42">
        <f t="shared" si="71"/>
        <v>0</v>
      </c>
      <c r="R121" s="42">
        <f t="shared" si="71"/>
        <v>0</v>
      </c>
      <c r="S121" s="42">
        <f t="shared" si="71"/>
        <v>0</v>
      </c>
      <c r="T121" s="42">
        <f t="shared" si="71"/>
        <v>0</v>
      </c>
      <c r="U121" s="42">
        <f t="shared" si="71"/>
        <v>0</v>
      </c>
      <c r="V121" s="42">
        <f t="shared" si="71"/>
        <v>0</v>
      </c>
      <c r="W121" s="42">
        <f t="shared" si="71"/>
        <v>0</v>
      </c>
      <c r="X121" s="42">
        <f t="shared" si="71"/>
        <v>0</v>
      </c>
      <c r="Y121" s="42">
        <f t="shared" si="71"/>
        <v>0</v>
      </c>
      <c r="Z121" s="42">
        <f t="shared" si="71"/>
        <v>0</v>
      </c>
      <c r="AA121" s="42">
        <f t="shared" si="71"/>
        <v>0</v>
      </c>
      <c r="AB121" s="42">
        <f t="shared" si="71"/>
        <v>0</v>
      </c>
      <c r="AC121" s="42">
        <f t="shared" si="71"/>
        <v>0</v>
      </c>
      <c r="AD121" s="42">
        <f t="shared" si="71"/>
        <v>0</v>
      </c>
      <c r="AE121" s="42">
        <f t="shared" si="71"/>
        <v>0</v>
      </c>
      <c r="AF121" s="42">
        <f t="shared" si="71"/>
        <v>0</v>
      </c>
      <c r="AG121" s="42">
        <f>AG122+AG123</f>
        <v>0</v>
      </c>
      <c r="AH121" s="42">
        <f>AH122+AH123</f>
        <v>0</v>
      </c>
      <c r="AI121" s="42">
        <f>AI122+AI123</f>
        <v>0</v>
      </c>
      <c r="AJ121" s="42">
        <f t="shared" si="71"/>
        <v>0</v>
      </c>
      <c r="AK121" s="42">
        <f t="shared" si="71"/>
        <v>0</v>
      </c>
      <c r="AL121" s="42">
        <f t="shared" si="71"/>
        <v>0</v>
      </c>
      <c r="AM121" s="42">
        <f>AM122+AM123</f>
        <v>0</v>
      </c>
      <c r="AN121" s="42">
        <f t="shared" si="71"/>
        <v>0</v>
      </c>
      <c r="AO121" s="42">
        <f>AO122+AO123</f>
        <v>0</v>
      </c>
      <c r="AP121" s="42">
        <f>AP122+AP123</f>
        <v>0</v>
      </c>
      <c r="AQ121" s="42">
        <f>AQ122+AQ123</f>
        <v>0</v>
      </c>
      <c r="AR121" s="42">
        <f t="shared" si="71"/>
        <v>0</v>
      </c>
      <c r="AS121" s="42">
        <f t="shared" si="71"/>
        <v>0</v>
      </c>
      <c r="AT121" s="42">
        <f t="shared" si="71"/>
        <v>0</v>
      </c>
      <c r="AU121" s="42">
        <f t="shared" si="71"/>
        <v>0</v>
      </c>
      <c r="AV121" s="42">
        <f t="shared" si="71"/>
        <v>0</v>
      </c>
      <c r="AW121" s="42">
        <f t="shared" si="71"/>
        <v>0</v>
      </c>
      <c r="AX121" s="42">
        <f t="shared" si="71"/>
        <v>0</v>
      </c>
      <c r="AY121" s="42">
        <f t="shared" si="71"/>
        <v>0</v>
      </c>
      <c r="AZ121" s="42">
        <f t="shared" si="71"/>
        <v>0</v>
      </c>
      <c r="BA121" s="42">
        <f t="shared" si="71"/>
        <v>0</v>
      </c>
      <c r="BB121" s="42">
        <f t="shared" si="71"/>
        <v>0</v>
      </c>
      <c r="BC121" s="42">
        <f t="shared" si="71"/>
        <v>0</v>
      </c>
      <c r="BD121" s="42">
        <f>BD122+BD123</f>
        <v>0</v>
      </c>
      <c r="BE121" s="42">
        <f t="shared" si="71"/>
        <v>0</v>
      </c>
      <c r="BF121" s="42">
        <f t="shared" si="71"/>
        <v>0</v>
      </c>
      <c r="BG121" s="42">
        <f t="shared" si="71"/>
        <v>0</v>
      </c>
      <c r="BH121" s="42">
        <f t="shared" si="71"/>
        <v>0</v>
      </c>
      <c r="BI121" s="42">
        <f t="shared" si="71"/>
        <v>0</v>
      </c>
      <c r="BJ121" s="42">
        <f>BJ122+BJ123</f>
        <v>0</v>
      </c>
      <c r="BK121" s="42">
        <f t="shared" si="71"/>
        <v>0</v>
      </c>
      <c r="BL121" s="42">
        <f t="shared" si="71"/>
        <v>0</v>
      </c>
      <c r="BM121" s="42">
        <f t="shared" si="71"/>
        <v>0</v>
      </c>
      <c r="BN121" s="42">
        <f t="shared" si="71"/>
        <v>0</v>
      </c>
      <c r="BO121" s="42">
        <f t="shared" si="71"/>
        <v>0</v>
      </c>
      <c r="BP121" s="43">
        <f t="shared" si="71"/>
        <v>0</v>
      </c>
      <c r="BQ121" s="43">
        <f t="shared" si="71"/>
        <v>0</v>
      </c>
      <c r="BR121" s="43">
        <f aca="true" t="shared" si="72" ref="BR121:BW121">BR122+BR123</f>
        <v>0</v>
      </c>
      <c r="BS121" s="43">
        <f t="shared" si="72"/>
        <v>0</v>
      </c>
      <c r="BT121" s="43">
        <f t="shared" si="72"/>
        <v>0</v>
      </c>
      <c r="BU121" s="43">
        <f t="shared" si="72"/>
        <v>0</v>
      </c>
      <c r="BV121" s="42">
        <f t="shared" si="72"/>
        <v>0</v>
      </c>
      <c r="BW121" s="42">
        <f t="shared" si="72"/>
        <v>0</v>
      </c>
      <c r="BX121" s="34"/>
      <c r="BY121" s="34"/>
      <c r="BZ121" s="34"/>
      <c r="CA121" s="35"/>
      <c r="CB121" s="35"/>
      <c r="CC121" s="35"/>
      <c r="CD121" s="35"/>
      <c r="CE121" s="35"/>
      <c r="CF121" s="35"/>
      <c r="CG121" s="74"/>
    </row>
    <row r="122" spans="1:85" ht="12.75">
      <c r="A122" s="44">
        <v>613021</v>
      </c>
      <c r="B122" s="45" t="s">
        <v>160</v>
      </c>
      <c r="C122" s="22">
        <f t="shared" si="39"/>
        <v>0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7"/>
      <c r="BW122" s="47"/>
      <c r="BX122" s="34"/>
      <c r="BY122" s="34"/>
      <c r="BZ122" s="34"/>
      <c r="CA122" s="35"/>
      <c r="CB122" s="35"/>
      <c r="CC122" s="35"/>
      <c r="CD122" s="35"/>
      <c r="CE122" s="35"/>
      <c r="CF122" s="35"/>
      <c r="CG122" s="74"/>
    </row>
    <row r="123" spans="1:85" ht="12.75">
      <c r="A123" s="44">
        <v>613022</v>
      </c>
      <c r="B123" s="45" t="s">
        <v>161</v>
      </c>
      <c r="C123" s="22">
        <f t="shared" si="39"/>
        <v>0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7"/>
      <c r="BW123" s="47"/>
      <c r="BX123" s="34"/>
      <c r="BY123" s="34"/>
      <c r="BZ123" s="34"/>
      <c r="CA123" s="35"/>
      <c r="CB123" s="35"/>
      <c r="CC123" s="35"/>
      <c r="CD123" s="35"/>
      <c r="CE123" s="35"/>
      <c r="CF123" s="35"/>
      <c r="CG123" s="74"/>
    </row>
    <row r="124" spans="1:85" ht="12.75">
      <c r="A124" s="36">
        <v>61399</v>
      </c>
      <c r="B124" s="37" t="s">
        <v>162</v>
      </c>
      <c r="C124" s="38">
        <f t="shared" si="39"/>
        <v>0</v>
      </c>
      <c r="D124" s="41">
        <f>D125+D126</f>
        <v>0</v>
      </c>
      <c r="E124" s="42">
        <f aca="true" t="shared" si="73" ref="E124:BQ124">E125+E126</f>
        <v>0</v>
      </c>
      <c r="F124" s="42">
        <f t="shared" si="73"/>
        <v>0</v>
      </c>
      <c r="G124" s="42">
        <f t="shared" si="73"/>
        <v>0</v>
      </c>
      <c r="H124" s="42">
        <f t="shared" si="73"/>
        <v>0</v>
      </c>
      <c r="I124" s="42">
        <f t="shared" si="73"/>
        <v>0</v>
      </c>
      <c r="J124" s="42">
        <f t="shared" si="73"/>
        <v>0</v>
      </c>
      <c r="K124" s="42">
        <f t="shared" si="73"/>
        <v>0</v>
      </c>
      <c r="L124" s="42">
        <f t="shared" si="73"/>
        <v>0</v>
      </c>
      <c r="M124" s="42">
        <f t="shared" si="73"/>
        <v>0</v>
      </c>
      <c r="N124" s="42">
        <f t="shared" si="73"/>
        <v>0</v>
      </c>
      <c r="O124" s="42">
        <f t="shared" si="73"/>
        <v>0</v>
      </c>
      <c r="P124" s="42">
        <f t="shared" si="73"/>
        <v>0</v>
      </c>
      <c r="Q124" s="42">
        <f t="shared" si="73"/>
        <v>0</v>
      </c>
      <c r="R124" s="42">
        <f t="shared" si="73"/>
        <v>0</v>
      </c>
      <c r="S124" s="42">
        <f t="shared" si="73"/>
        <v>0</v>
      </c>
      <c r="T124" s="42">
        <f t="shared" si="73"/>
        <v>0</v>
      </c>
      <c r="U124" s="42">
        <f t="shared" si="73"/>
        <v>0</v>
      </c>
      <c r="V124" s="42">
        <f t="shared" si="73"/>
        <v>0</v>
      </c>
      <c r="W124" s="42">
        <f t="shared" si="73"/>
        <v>0</v>
      </c>
      <c r="X124" s="42">
        <f t="shared" si="73"/>
        <v>0</v>
      </c>
      <c r="Y124" s="42">
        <f t="shared" si="73"/>
        <v>0</v>
      </c>
      <c r="Z124" s="42">
        <f t="shared" si="73"/>
        <v>0</v>
      </c>
      <c r="AA124" s="42">
        <f t="shared" si="73"/>
        <v>0</v>
      </c>
      <c r="AB124" s="42">
        <f t="shared" si="73"/>
        <v>0</v>
      </c>
      <c r="AC124" s="42">
        <f t="shared" si="73"/>
        <v>0</v>
      </c>
      <c r="AD124" s="42">
        <f t="shared" si="73"/>
        <v>0</v>
      </c>
      <c r="AE124" s="42">
        <f t="shared" si="73"/>
        <v>0</v>
      </c>
      <c r="AF124" s="42">
        <f t="shared" si="73"/>
        <v>0</v>
      </c>
      <c r="AG124" s="42">
        <f>AG125+AG126</f>
        <v>0</v>
      </c>
      <c r="AH124" s="42">
        <f>AH125+AH126</f>
        <v>0</v>
      </c>
      <c r="AI124" s="42">
        <f>AI125+AI126</f>
        <v>0</v>
      </c>
      <c r="AJ124" s="42">
        <f t="shared" si="73"/>
        <v>0</v>
      </c>
      <c r="AK124" s="42">
        <f t="shared" si="73"/>
        <v>0</v>
      </c>
      <c r="AL124" s="42">
        <f t="shared" si="73"/>
        <v>0</v>
      </c>
      <c r="AM124" s="42">
        <f>AM125+AM126</f>
        <v>0</v>
      </c>
      <c r="AN124" s="42">
        <f t="shared" si="73"/>
        <v>0</v>
      </c>
      <c r="AO124" s="42">
        <f>AO125+AO126</f>
        <v>0</v>
      </c>
      <c r="AP124" s="42">
        <f>AP125+AP126</f>
        <v>0</v>
      </c>
      <c r="AQ124" s="42">
        <f>AQ125+AQ126</f>
        <v>0</v>
      </c>
      <c r="AR124" s="42">
        <f t="shared" si="73"/>
        <v>0</v>
      </c>
      <c r="AS124" s="42">
        <f t="shared" si="73"/>
        <v>0</v>
      </c>
      <c r="AT124" s="42">
        <f t="shared" si="73"/>
        <v>0</v>
      </c>
      <c r="AU124" s="42">
        <f t="shared" si="73"/>
        <v>0</v>
      </c>
      <c r="AV124" s="42">
        <f t="shared" si="73"/>
        <v>0</v>
      </c>
      <c r="AW124" s="42">
        <f t="shared" si="73"/>
        <v>0</v>
      </c>
      <c r="AX124" s="42">
        <f t="shared" si="73"/>
        <v>0</v>
      </c>
      <c r="AY124" s="42">
        <f t="shared" si="73"/>
        <v>0</v>
      </c>
      <c r="AZ124" s="42">
        <f t="shared" si="73"/>
        <v>0</v>
      </c>
      <c r="BA124" s="42">
        <f t="shared" si="73"/>
        <v>0</v>
      </c>
      <c r="BB124" s="42">
        <f t="shared" si="73"/>
        <v>0</v>
      </c>
      <c r="BC124" s="42">
        <f t="shared" si="73"/>
        <v>0</v>
      </c>
      <c r="BD124" s="42">
        <f>BD125+BD126</f>
        <v>0</v>
      </c>
      <c r="BE124" s="42">
        <f t="shared" si="73"/>
        <v>0</v>
      </c>
      <c r="BF124" s="42">
        <f t="shared" si="73"/>
        <v>0</v>
      </c>
      <c r="BG124" s="42">
        <f t="shared" si="73"/>
        <v>0</v>
      </c>
      <c r="BH124" s="42">
        <f t="shared" si="73"/>
        <v>0</v>
      </c>
      <c r="BI124" s="42">
        <f t="shared" si="73"/>
        <v>0</v>
      </c>
      <c r="BJ124" s="42">
        <f>BJ125+BJ126</f>
        <v>0</v>
      </c>
      <c r="BK124" s="42">
        <f t="shared" si="73"/>
        <v>0</v>
      </c>
      <c r="BL124" s="42">
        <f t="shared" si="73"/>
        <v>0</v>
      </c>
      <c r="BM124" s="42">
        <f t="shared" si="73"/>
        <v>0</v>
      </c>
      <c r="BN124" s="42">
        <f t="shared" si="73"/>
        <v>0</v>
      </c>
      <c r="BO124" s="42">
        <f t="shared" si="73"/>
        <v>0</v>
      </c>
      <c r="BP124" s="43">
        <f t="shared" si="73"/>
        <v>0</v>
      </c>
      <c r="BQ124" s="43">
        <f t="shared" si="73"/>
        <v>0</v>
      </c>
      <c r="BR124" s="43">
        <f aca="true" t="shared" si="74" ref="BR124:BW124">BR125+BR126</f>
        <v>0</v>
      </c>
      <c r="BS124" s="43">
        <f t="shared" si="74"/>
        <v>0</v>
      </c>
      <c r="BT124" s="43">
        <f t="shared" si="74"/>
        <v>0</v>
      </c>
      <c r="BU124" s="43">
        <f t="shared" si="74"/>
        <v>0</v>
      </c>
      <c r="BV124" s="42">
        <f t="shared" si="74"/>
        <v>0</v>
      </c>
      <c r="BW124" s="42">
        <f t="shared" si="74"/>
        <v>0</v>
      </c>
      <c r="BX124" s="34"/>
      <c r="BY124" s="34"/>
      <c r="BZ124" s="34"/>
      <c r="CA124" s="35"/>
      <c r="CB124" s="35"/>
      <c r="CC124" s="35"/>
      <c r="CD124" s="35"/>
      <c r="CE124" s="35"/>
      <c r="CF124" s="35"/>
      <c r="CG124" s="74"/>
    </row>
    <row r="125" spans="1:85" ht="12.75">
      <c r="A125" s="44">
        <v>613991</v>
      </c>
      <c r="B125" s="45" t="s">
        <v>163</v>
      </c>
      <c r="C125" s="22">
        <f t="shared" si="39"/>
        <v>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7"/>
      <c r="BW125" s="47"/>
      <c r="BX125" s="34"/>
      <c r="BY125" s="34"/>
      <c r="BZ125" s="34"/>
      <c r="CA125" s="35"/>
      <c r="CB125" s="35"/>
      <c r="CC125" s="35"/>
      <c r="CD125" s="35"/>
      <c r="CE125" s="35"/>
      <c r="CF125" s="35"/>
      <c r="CG125" s="74"/>
    </row>
    <row r="126" spans="1:85" ht="12.75">
      <c r="A126" s="44">
        <v>613992</v>
      </c>
      <c r="B126" s="45" t="s">
        <v>164</v>
      </c>
      <c r="C126" s="22">
        <f t="shared" si="39"/>
        <v>0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7"/>
      <c r="BW126" s="47"/>
      <c r="BX126" s="34"/>
      <c r="BY126" s="34"/>
      <c r="BZ126" s="34"/>
      <c r="CA126" s="35"/>
      <c r="CB126" s="35"/>
      <c r="CC126" s="35"/>
      <c r="CD126" s="35"/>
      <c r="CE126" s="35"/>
      <c r="CF126" s="35"/>
      <c r="CG126" s="74"/>
    </row>
    <row r="127" spans="1:85" ht="12.75">
      <c r="A127" s="28">
        <v>614</v>
      </c>
      <c r="B127" s="29" t="s">
        <v>165</v>
      </c>
      <c r="C127" s="30">
        <f t="shared" si="39"/>
        <v>-120916.56</v>
      </c>
      <c r="D127" s="31">
        <f>D128+D129+D130+D131+D132+D133+D134+D135+D136</f>
        <v>0</v>
      </c>
      <c r="E127" s="31">
        <f aca="true" t="shared" si="75" ref="E127:BQ127">E128+E129+E130+E131+E132+E133+E134+E135+E136</f>
        <v>0</v>
      </c>
      <c r="F127" s="31">
        <f t="shared" si="75"/>
        <v>0</v>
      </c>
      <c r="G127" s="31">
        <f t="shared" si="75"/>
        <v>0</v>
      </c>
      <c r="H127" s="31">
        <f t="shared" si="75"/>
        <v>0</v>
      </c>
      <c r="I127" s="31">
        <f t="shared" si="75"/>
        <v>0</v>
      </c>
      <c r="J127" s="31">
        <f t="shared" si="75"/>
        <v>0</v>
      </c>
      <c r="K127" s="31">
        <f t="shared" si="75"/>
        <v>0</v>
      </c>
      <c r="L127" s="31">
        <f t="shared" si="75"/>
        <v>0</v>
      </c>
      <c r="M127" s="31">
        <f t="shared" si="75"/>
        <v>0</v>
      </c>
      <c r="N127" s="31">
        <f t="shared" si="75"/>
        <v>0</v>
      </c>
      <c r="O127" s="31">
        <f t="shared" si="75"/>
        <v>0</v>
      </c>
      <c r="P127" s="31">
        <f t="shared" si="75"/>
        <v>0</v>
      </c>
      <c r="Q127" s="31">
        <f t="shared" si="75"/>
        <v>0</v>
      </c>
      <c r="R127" s="31">
        <f t="shared" si="75"/>
        <v>0</v>
      </c>
      <c r="S127" s="31">
        <f t="shared" si="75"/>
        <v>0</v>
      </c>
      <c r="T127" s="31">
        <f t="shared" si="75"/>
        <v>0</v>
      </c>
      <c r="U127" s="31">
        <f t="shared" si="75"/>
        <v>0</v>
      </c>
      <c r="V127" s="31">
        <f t="shared" si="75"/>
        <v>0</v>
      </c>
      <c r="W127" s="31">
        <f t="shared" si="75"/>
        <v>0</v>
      </c>
      <c r="X127" s="31">
        <f t="shared" si="75"/>
        <v>0</v>
      </c>
      <c r="Y127" s="31">
        <f t="shared" si="75"/>
        <v>0</v>
      </c>
      <c r="Z127" s="31">
        <f t="shared" si="75"/>
        <v>0</v>
      </c>
      <c r="AA127" s="31">
        <f t="shared" si="75"/>
        <v>0</v>
      </c>
      <c r="AB127" s="31">
        <f t="shared" si="75"/>
        <v>0</v>
      </c>
      <c r="AC127" s="31">
        <f t="shared" si="75"/>
        <v>0</v>
      </c>
      <c r="AD127" s="31">
        <f t="shared" si="75"/>
        <v>0</v>
      </c>
      <c r="AE127" s="31">
        <f t="shared" si="75"/>
        <v>0</v>
      </c>
      <c r="AF127" s="31">
        <f t="shared" si="75"/>
        <v>0</v>
      </c>
      <c r="AG127" s="31">
        <f>AG128+AG129+AG130+AG131+AG132+AG133+AG134+AG135+AG136</f>
        <v>0</v>
      </c>
      <c r="AH127" s="31">
        <f>AH128+AH129+AH130+AH131+AH132+AH133+AH134+AH135+AH136</f>
        <v>0</v>
      </c>
      <c r="AI127" s="31">
        <f>AI128+AI129+AI130+AI131+AI132+AI133+AI134+AI135+AI136</f>
        <v>0</v>
      </c>
      <c r="AJ127" s="31">
        <f t="shared" si="75"/>
        <v>0</v>
      </c>
      <c r="AK127" s="31">
        <f t="shared" si="75"/>
        <v>0</v>
      </c>
      <c r="AL127" s="31">
        <f t="shared" si="75"/>
        <v>0</v>
      </c>
      <c r="AM127" s="31">
        <f>AM128+AM129+AM130+AM131+AM132+AM133+AM134+AM135+AM136</f>
        <v>0</v>
      </c>
      <c r="AN127" s="31">
        <f t="shared" si="75"/>
        <v>0</v>
      </c>
      <c r="AO127" s="31">
        <f>AO128+AO129+AO130+AO131+AO132+AO133+AO134+AO135+AO136</f>
        <v>0</v>
      </c>
      <c r="AP127" s="31">
        <f>AP128+AP129+AP130+AP131+AP132+AP133+AP134+AP135+AP136</f>
        <v>0</v>
      </c>
      <c r="AQ127" s="31">
        <f>AQ128+AQ129+AQ130+AQ131+AQ132+AQ133+AQ134+AQ135+AQ136</f>
        <v>0</v>
      </c>
      <c r="AR127" s="31">
        <f t="shared" si="75"/>
        <v>0</v>
      </c>
      <c r="AS127" s="31">
        <f t="shared" si="75"/>
        <v>0</v>
      </c>
      <c r="AT127" s="31">
        <f t="shared" si="75"/>
        <v>-120916.56</v>
      </c>
      <c r="AU127" s="31">
        <f t="shared" si="75"/>
        <v>0</v>
      </c>
      <c r="AV127" s="31">
        <f t="shared" si="75"/>
        <v>0</v>
      </c>
      <c r="AW127" s="31">
        <f t="shared" si="75"/>
        <v>0</v>
      </c>
      <c r="AX127" s="31">
        <f t="shared" si="75"/>
        <v>0</v>
      </c>
      <c r="AY127" s="31">
        <f t="shared" si="75"/>
        <v>0</v>
      </c>
      <c r="AZ127" s="31">
        <f t="shared" si="75"/>
        <v>0</v>
      </c>
      <c r="BA127" s="31">
        <f t="shared" si="75"/>
        <v>0</v>
      </c>
      <c r="BB127" s="31">
        <f t="shared" si="75"/>
        <v>0</v>
      </c>
      <c r="BC127" s="31">
        <f t="shared" si="75"/>
        <v>0</v>
      </c>
      <c r="BD127" s="31">
        <f>BD128+BD129+BD130+BD131+BD132+BD133+BD134+BD135+BD136</f>
        <v>0</v>
      </c>
      <c r="BE127" s="31">
        <f t="shared" si="75"/>
        <v>0</v>
      </c>
      <c r="BF127" s="31">
        <f t="shared" si="75"/>
        <v>0</v>
      </c>
      <c r="BG127" s="31">
        <f t="shared" si="75"/>
        <v>0</v>
      </c>
      <c r="BH127" s="31">
        <f t="shared" si="75"/>
        <v>0</v>
      </c>
      <c r="BI127" s="31">
        <f t="shared" si="75"/>
        <v>0</v>
      </c>
      <c r="BJ127" s="31">
        <f>BJ128+BJ129+BJ130+BJ131+BJ132+BJ133+BJ134+BJ135+BJ136</f>
        <v>0</v>
      </c>
      <c r="BK127" s="31">
        <f t="shared" si="75"/>
        <v>0</v>
      </c>
      <c r="BL127" s="31">
        <f t="shared" si="75"/>
        <v>0</v>
      </c>
      <c r="BM127" s="31">
        <f t="shared" si="75"/>
        <v>0</v>
      </c>
      <c r="BN127" s="31">
        <f t="shared" si="75"/>
        <v>0</v>
      </c>
      <c r="BO127" s="31">
        <f t="shared" si="75"/>
        <v>0</v>
      </c>
      <c r="BP127" s="31">
        <f t="shared" si="75"/>
        <v>0</v>
      </c>
      <c r="BQ127" s="31">
        <f t="shared" si="75"/>
        <v>0</v>
      </c>
      <c r="BR127" s="31">
        <f aca="true" t="shared" si="76" ref="BR127:BW127">BR128+BR129+BR130+BR131+BR132+BR133+BR134+BR135+BR136</f>
        <v>0</v>
      </c>
      <c r="BS127" s="31">
        <f t="shared" si="76"/>
        <v>0</v>
      </c>
      <c r="BT127" s="31">
        <f t="shared" si="76"/>
        <v>0</v>
      </c>
      <c r="BU127" s="31">
        <f t="shared" si="76"/>
        <v>0</v>
      </c>
      <c r="BV127" s="31">
        <f t="shared" si="76"/>
        <v>0</v>
      </c>
      <c r="BW127" s="31">
        <f t="shared" si="76"/>
        <v>0</v>
      </c>
      <c r="BX127" s="34"/>
      <c r="BY127" s="34"/>
      <c r="BZ127" s="34"/>
      <c r="CA127" s="35"/>
      <c r="CB127" s="35"/>
      <c r="CC127" s="35"/>
      <c r="CD127" s="35"/>
      <c r="CE127" s="35"/>
      <c r="CF127" s="35"/>
      <c r="CG127" s="74"/>
    </row>
    <row r="128" spans="1:85" ht="12.75">
      <c r="A128" s="36">
        <v>61401</v>
      </c>
      <c r="B128" s="37" t="s">
        <v>166</v>
      </c>
      <c r="C128" s="38">
        <f t="shared" si="39"/>
        <v>-25008.1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>
        <v>-25008.1</v>
      </c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40"/>
      <c r="BW128" s="40"/>
      <c r="BX128" s="34"/>
      <c r="BY128" s="34"/>
      <c r="BZ128" s="34"/>
      <c r="CA128" s="35"/>
      <c r="CB128" s="35"/>
      <c r="CC128" s="35"/>
      <c r="CD128" s="35"/>
      <c r="CE128" s="35"/>
      <c r="CF128" s="35"/>
      <c r="CG128" s="74"/>
    </row>
    <row r="129" spans="1:85" ht="12.75">
      <c r="A129" s="36">
        <v>61402</v>
      </c>
      <c r="B129" s="37" t="s">
        <v>167</v>
      </c>
      <c r="C129" s="38">
        <f t="shared" si="39"/>
        <v>-82498.78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>
        <v>-82498.78</v>
      </c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40"/>
      <c r="BW129" s="40"/>
      <c r="BX129" s="34"/>
      <c r="BY129" s="34"/>
      <c r="BZ129" s="34"/>
      <c r="CA129" s="35"/>
      <c r="CB129" s="35"/>
      <c r="CC129" s="35"/>
      <c r="CD129" s="35"/>
      <c r="CE129" s="35"/>
      <c r="CF129" s="35"/>
      <c r="CG129" s="74"/>
    </row>
    <row r="130" spans="1:85" ht="12.75">
      <c r="A130" s="36">
        <v>61403</v>
      </c>
      <c r="B130" s="37" t="s">
        <v>168</v>
      </c>
      <c r="C130" s="38">
        <f t="shared" si="39"/>
        <v>-18226.44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>
        <v>-18226.44</v>
      </c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40"/>
      <c r="BW130" s="40"/>
      <c r="BX130" s="34"/>
      <c r="BY130" s="34"/>
      <c r="BZ130" s="34"/>
      <c r="CA130" s="35"/>
      <c r="CB130" s="35"/>
      <c r="CC130" s="35"/>
      <c r="CD130" s="35"/>
      <c r="CE130" s="35"/>
      <c r="CF130" s="35"/>
      <c r="CG130" s="74"/>
    </row>
    <row r="131" spans="1:85" ht="12.75">
      <c r="A131" s="36">
        <v>61404</v>
      </c>
      <c r="B131" s="37" t="s">
        <v>169</v>
      </c>
      <c r="C131" s="38">
        <f t="shared" si="39"/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>
        <v>0</v>
      </c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40"/>
      <c r="BW131" s="40"/>
      <c r="BX131" s="34"/>
      <c r="BY131" s="34"/>
      <c r="BZ131" s="34"/>
      <c r="CA131" s="35"/>
      <c r="CB131" s="35"/>
      <c r="CC131" s="35"/>
      <c r="CD131" s="35"/>
      <c r="CE131" s="35"/>
      <c r="CF131" s="35"/>
      <c r="CG131" s="74"/>
    </row>
    <row r="132" spans="1:85" ht="12.75">
      <c r="A132" s="36">
        <v>61405</v>
      </c>
      <c r="B132" s="37" t="s">
        <v>170</v>
      </c>
      <c r="C132" s="38">
        <f t="shared" si="39"/>
        <v>-346.62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>
        <v>-346.62</v>
      </c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40"/>
      <c r="BW132" s="40"/>
      <c r="BX132" s="34"/>
      <c r="BY132" s="34"/>
      <c r="BZ132" s="34"/>
      <c r="CA132" s="35"/>
      <c r="CB132" s="35"/>
      <c r="CC132" s="35"/>
      <c r="CD132" s="35"/>
      <c r="CE132" s="35"/>
      <c r="CF132" s="35"/>
      <c r="CG132" s="74"/>
    </row>
    <row r="133" spans="1:85" ht="12.75">
      <c r="A133" s="36">
        <v>61406</v>
      </c>
      <c r="B133" s="37" t="s">
        <v>171</v>
      </c>
      <c r="C133" s="38">
        <f t="shared" si="39"/>
        <v>-13.81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>
        <v>-13.81</v>
      </c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40"/>
      <c r="BW133" s="40"/>
      <c r="BX133" s="34"/>
      <c r="BY133" s="34"/>
      <c r="BZ133" s="34"/>
      <c r="CA133" s="35"/>
      <c r="CB133" s="35"/>
      <c r="CC133" s="35"/>
      <c r="CD133" s="35"/>
      <c r="CE133" s="35"/>
      <c r="CF133" s="35"/>
      <c r="CG133" s="74"/>
    </row>
    <row r="134" spans="1:85" ht="12.75">
      <c r="A134" s="36">
        <v>61407</v>
      </c>
      <c r="B134" s="37" t="s">
        <v>172</v>
      </c>
      <c r="C134" s="38">
        <f t="shared" si="39"/>
        <v>10490.8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>
        <v>10490.8</v>
      </c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40"/>
      <c r="BW134" s="40"/>
      <c r="BX134" s="34"/>
      <c r="BY134" s="34"/>
      <c r="BZ134" s="34"/>
      <c r="CA134" s="35"/>
      <c r="CB134" s="35"/>
      <c r="CC134" s="35"/>
      <c r="CD134" s="35"/>
      <c r="CE134" s="35"/>
      <c r="CF134" s="35"/>
      <c r="CG134" s="74"/>
    </row>
    <row r="135" spans="1:85" ht="12.75">
      <c r="A135" s="36">
        <v>61408</v>
      </c>
      <c r="B135" s="37" t="s">
        <v>173</v>
      </c>
      <c r="C135" s="38">
        <f t="shared" si="39"/>
        <v>-5207.61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>
        <f>-5313.61+106</f>
        <v>-5207.61</v>
      </c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40"/>
      <c r="BW135" s="40"/>
      <c r="BX135" s="34"/>
      <c r="BY135" s="34"/>
      <c r="BZ135" s="34"/>
      <c r="CA135" s="35"/>
      <c r="CB135" s="35"/>
      <c r="CC135" s="35"/>
      <c r="CD135" s="35"/>
      <c r="CE135" s="35"/>
      <c r="CF135" s="35"/>
      <c r="CG135" s="74"/>
    </row>
    <row r="136" spans="1:85" ht="12.75">
      <c r="A136" s="36">
        <v>61409</v>
      </c>
      <c r="B136" s="37" t="s">
        <v>277</v>
      </c>
      <c r="C136" s="38">
        <f t="shared" si="39"/>
        <v>-106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>
        <v>-106</v>
      </c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40"/>
      <c r="BW136" s="40"/>
      <c r="BX136" s="51"/>
      <c r="BY136" s="51"/>
      <c r="BZ136" s="51"/>
      <c r="CA136" s="52"/>
      <c r="CB136" s="52"/>
      <c r="CC136" s="52"/>
      <c r="CD136" s="52"/>
      <c r="CE136" s="52"/>
      <c r="CF136" s="52"/>
      <c r="CG136" s="74"/>
    </row>
    <row r="137" spans="1:85" ht="12.75">
      <c r="A137" s="20">
        <v>62</v>
      </c>
      <c r="B137" s="21" t="s">
        <v>174</v>
      </c>
      <c r="C137" s="76">
        <f>C138+C147+C154+C161+C206+C207+C210</f>
        <v>55193172.15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 t="s">
        <v>368</v>
      </c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3"/>
      <c r="BT137" s="81"/>
      <c r="BU137" s="81"/>
      <c r="BV137" s="81"/>
      <c r="BW137" s="81"/>
      <c r="BX137" s="53">
        <f aca="true" t="shared" si="77" ref="BX137:CF137">BX138+BX147+BX154+BX161+BX206+BX207</f>
        <v>0</v>
      </c>
      <c r="BY137" s="53">
        <f t="shared" si="77"/>
        <v>0</v>
      </c>
      <c r="BZ137" s="53">
        <f t="shared" si="77"/>
        <v>55193172.15</v>
      </c>
      <c r="CA137" s="53">
        <f t="shared" si="77"/>
        <v>0</v>
      </c>
      <c r="CB137" s="53">
        <f t="shared" si="77"/>
        <v>0</v>
      </c>
      <c r="CC137" s="53">
        <f t="shared" si="77"/>
        <v>0</v>
      </c>
      <c r="CD137" s="53">
        <f t="shared" si="77"/>
        <v>0</v>
      </c>
      <c r="CE137" s="53">
        <f t="shared" si="77"/>
        <v>0</v>
      </c>
      <c r="CF137" s="73">
        <f t="shared" si="77"/>
        <v>0</v>
      </c>
      <c r="CG137" s="74"/>
    </row>
    <row r="138" spans="1:85" ht="12.75">
      <c r="A138" s="28">
        <v>620</v>
      </c>
      <c r="B138" s="29" t="s">
        <v>175</v>
      </c>
      <c r="C138" s="30">
        <f>C139+C146</f>
        <v>30397921.34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3"/>
      <c r="BT138" s="82"/>
      <c r="BU138" s="82"/>
      <c r="BV138" s="82"/>
      <c r="BW138" s="82"/>
      <c r="BX138" s="30">
        <f aca="true" t="shared" si="78" ref="BX138:CF138">BX139+BX146</f>
        <v>0</v>
      </c>
      <c r="BY138" s="30">
        <f t="shared" si="78"/>
        <v>0</v>
      </c>
      <c r="BZ138" s="30">
        <f t="shared" si="78"/>
        <v>30397921.34</v>
      </c>
      <c r="CA138" s="30">
        <f>CA139+CA146</f>
        <v>0</v>
      </c>
      <c r="CB138" s="30">
        <f>CB139+CB146</f>
        <v>0</v>
      </c>
      <c r="CC138" s="30">
        <f>CC139+CC146</f>
        <v>0</v>
      </c>
      <c r="CD138" s="30">
        <f>CD139+CD146</f>
        <v>0</v>
      </c>
      <c r="CE138" s="30">
        <f>CE139+CE146</f>
        <v>0</v>
      </c>
      <c r="CF138" s="30">
        <f t="shared" si="78"/>
        <v>0</v>
      </c>
      <c r="CG138" s="74"/>
    </row>
    <row r="139" spans="1:85" ht="12.75">
      <c r="A139" s="36">
        <v>62001</v>
      </c>
      <c r="B139" s="37" t="s">
        <v>90</v>
      </c>
      <c r="C139" s="38">
        <f>C140+C143</f>
        <v>30774388.43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38">
        <f aca="true" t="shared" si="79" ref="BX139:CF139">BX140+BX143</f>
        <v>0</v>
      </c>
      <c r="BY139" s="38">
        <f t="shared" si="79"/>
        <v>0</v>
      </c>
      <c r="BZ139" s="38">
        <f t="shared" si="79"/>
        <v>30774388.43</v>
      </c>
      <c r="CA139" s="38">
        <f t="shared" si="79"/>
        <v>0</v>
      </c>
      <c r="CB139" s="38">
        <f t="shared" si="79"/>
        <v>0</v>
      </c>
      <c r="CC139" s="38">
        <f t="shared" si="79"/>
        <v>0</v>
      </c>
      <c r="CD139" s="38">
        <f t="shared" si="79"/>
        <v>0</v>
      </c>
      <c r="CE139" s="38">
        <f t="shared" si="79"/>
        <v>0</v>
      </c>
      <c r="CF139" s="38">
        <f t="shared" si="79"/>
        <v>0</v>
      </c>
      <c r="CG139" s="74"/>
    </row>
    <row r="140" spans="1:85" ht="12.75">
      <c r="A140" s="44">
        <v>620011</v>
      </c>
      <c r="B140" s="48" t="s">
        <v>341</v>
      </c>
      <c r="C140" s="38">
        <f>C141+C142</f>
        <v>30774388.43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92">
        <f aca="true" t="shared" si="80" ref="BX140:CF140">BX141+BX142</f>
        <v>0</v>
      </c>
      <c r="BY140" s="92">
        <f t="shared" si="80"/>
        <v>0</v>
      </c>
      <c r="BZ140" s="92">
        <f t="shared" si="80"/>
        <v>30774388.43</v>
      </c>
      <c r="CA140" s="92">
        <f t="shared" si="80"/>
        <v>0</v>
      </c>
      <c r="CB140" s="92">
        <f t="shared" si="80"/>
        <v>0</v>
      </c>
      <c r="CC140" s="92">
        <f t="shared" si="80"/>
        <v>0</v>
      </c>
      <c r="CD140" s="92">
        <f t="shared" si="80"/>
        <v>0</v>
      </c>
      <c r="CE140" s="92">
        <f t="shared" si="80"/>
        <v>0</v>
      </c>
      <c r="CF140" s="92">
        <f t="shared" si="80"/>
        <v>0</v>
      </c>
      <c r="CG140" s="74"/>
    </row>
    <row r="141" spans="1:85" ht="12.75">
      <c r="A141" s="88">
        <v>62001101</v>
      </c>
      <c r="B141" s="89" t="s">
        <v>342</v>
      </c>
      <c r="C141" s="38">
        <f>SUM(BX141:CF141)</f>
        <v>30630192.43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54"/>
      <c r="BY141" s="54"/>
      <c r="BZ141" s="54">
        <f>30774388.43-BZ142</f>
        <v>30630192.43</v>
      </c>
      <c r="CA141" s="54"/>
      <c r="CB141" s="54"/>
      <c r="CC141" s="54"/>
      <c r="CD141" s="54"/>
      <c r="CE141" s="54"/>
      <c r="CF141" s="40"/>
      <c r="CG141" s="74"/>
    </row>
    <row r="142" spans="1:85" ht="12.75">
      <c r="A142" s="88">
        <v>62001102</v>
      </c>
      <c r="B142" s="89" t="s">
        <v>343</v>
      </c>
      <c r="C142" s="38">
        <f>SUM(BX142:CF142)</f>
        <v>144196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6"/>
      <c r="BT142" s="83"/>
      <c r="BU142" s="83"/>
      <c r="BV142" s="83"/>
      <c r="BW142" s="83"/>
      <c r="BX142" s="54"/>
      <c r="BY142" s="54"/>
      <c r="BZ142" s="54">
        <v>144196</v>
      </c>
      <c r="CA142" s="54"/>
      <c r="CB142" s="54"/>
      <c r="CC142" s="54"/>
      <c r="CD142" s="54"/>
      <c r="CE142" s="54"/>
      <c r="CF142" s="40"/>
      <c r="CG142" s="74"/>
    </row>
    <row r="143" spans="1:85" ht="12.75">
      <c r="A143" s="44">
        <v>620012</v>
      </c>
      <c r="B143" s="48" t="s">
        <v>344</v>
      </c>
      <c r="C143" s="38">
        <f>C144+C145</f>
        <v>0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92">
        <f aca="true" t="shared" si="81" ref="BX143:CF143">BX144+BX145</f>
        <v>0</v>
      </c>
      <c r="BY143" s="92">
        <f t="shared" si="81"/>
        <v>0</v>
      </c>
      <c r="BZ143" s="92">
        <f t="shared" si="81"/>
        <v>0</v>
      </c>
      <c r="CA143" s="92">
        <f t="shared" si="81"/>
        <v>0</v>
      </c>
      <c r="CB143" s="92">
        <f t="shared" si="81"/>
        <v>0</v>
      </c>
      <c r="CC143" s="92">
        <f t="shared" si="81"/>
        <v>0</v>
      </c>
      <c r="CD143" s="92">
        <f t="shared" si="81"/>
        <v>0</v>
      </c>
      <c r="CE143" s="92">
        <f t="shared" si="81"/>
        <v>0</v>
      </c>
      <c r="CF143" s="92">
        <f t="shared" si="81"/>
        <v>0</v>
      </c>
      <c r="CG143" s="74"/>
    </row>
    <row r="144" spans="1:85" ht="12.75">
      <c r="A144" s="88">
        <v>62001201</v>
      </c>
      <c r="B144" s="89" t="s">
        <v>342</v>
      </c>
      <c r="C144" s="38">
        <f>SUM(BX144:CF144)</f>
        <v>0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5"/>
      <c r="BT144" s="83"/>
      <c r="BU144" s="83"/>
      <c r="BV144" s="83"/>
      <c r="BW144" s="83"/>
      <c r="BX144" s="54"/>
      <c r="BY144" s="54"/>
      <c r="BZ144" s="54"/>
      <c r="CA144" s="54"/>
      <c r="CB144" s="54"/>
      <c r="CC144" s="54"/>
      <c r="CD144" s="54"/>
      <c r="CE144" s="54"/>
      <c r="CF144" s="40"/>
      <c r="CG144" s="74"/>
    </row>
    <row r="145" spans="1:85" ht="12.75">
      <c r="A145" s="88">
        <v>62001202</v>
      </c>
      <c r="B145" s="89" t="s">
        <v>343</v>
      </c>
      <c r="C145" s="38">
        <f>SUM(BX145:CF145)</f>
        <v>0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5"/>
      <c r="BT145" s="83"/>
      <c r="BU145" s="83"/>
      <c r="BV145" s="83"/>
      <c r="BW145" s="83"/>
      <c r="BX145" s="54"/>
      <c r="BY145" s="54"/>
      <c r="BZ145" s="54"/>
      <c r="CA145" s="54"/>
      <c r="CB145" s="54"/>
      <c r="CC145" s="54"/>
      <c r="CD145" s="54"/>
      <c r="CE145" s="54"/>
      <c r="CF145" s="40"/>
      <c r="CG145" s="74"/>
    </row>
    <row r="146" spans="1:85" ht="12.75">
      <c r="A146" s="36">
        <v>62002</v>
      </c>
      <c r="B146" s="37" t="s">
        <v>91</v>
      </c>
      <c r="C146" s="38">
        <f>SUM(BY146:CF146)+BX146</f>
        <v>-376467.09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54"/>
      <c r="BY146" s="54"/>
      <c r="BZ146" s="54">
        <v>-376467.09</v>
      </c>
      <c r="CA146" s="54"/>
      <c r="CB146" s="54"/>
      <c r="CC146" s="54"/>
      <c r="CD146" s="54"/>
      <c r="CE146" s="54"/>
      <c r="CF146" s="40"/>
      <c r="CG146" s="74"/>
    </row>
    <row r="147" spans="1:85" ht="12.75">
      <c r="A147" s="28">
        <v>621</v>
      </c>
      <c r="B147" s="29" t="s">
        <v>176</v>
      </c>
      <c r="C147" s="30">
        <f>C148+C151</f>
        <v>-688302.8299999997</v>
      </c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5"/>
      <c r="BT147" s="82"/>
      <c r="BU147" s="82"/>
      <c r="BV147" s="82"/>
      <c r="BW147" s="82"/>
      <c r="BX147" s="33">
        <f aca="true" t="shared" si="82" ref="BX147:CF147">BX148+BX151</f>
        <v>0</v>
      </c>
      <c r="BY147" s="33">
        <f t="shared" si="82"/>
        <v>0</v>
      </c>
      <c r="BZ147" s="33">
        <f t="shared" si="82"/>
        <v>-688302.8299999997</v>
      </c>
      <c r="CA147" s="33">
        <f t="shared" si="82"/>
        <v>0</v>
      </c>
      <c r="CB147" s="33">
        <f t="shared" si="82"/>
        <v>0</v>
      </c>
      <c r="CC147" s="33">
        <f t="shared" si="82"/>
        <v>0</v>
      </c>
      <c r="CD147" s="33">
        <f t="shared" si="82"/>
        <v>0</v>
      </c>
      <c r="CE147" s="33">
        <f t="shared" si="82"/>
        <v>0</v>
      </c>
      <c r="CF147" s="32">
        <f t="shared" si="82"/>
        <v>0</v>
      </c>
      <c r="CG147" s="74"/>
    </row>
    <row r="148" spans="1:85" ht="12.75">
      <c r="A148" s="36">
        <v>62101</v>
      </c>
      <c r="B148" s="37" t="s">
        <v>177</v>
      </c>
      <c r="C148" s="38">
        <f>C149+C150</f>
        <v>-511547.0099999998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5"/>
      <c r="BT148" s="84"/>
      <c r="BU148" s="84"/>
      <c r="BV148" s="84"/>
      <c r="BW148" s="84"/>
      <c r="BX148" s="43">
        <f aca="true" t="shared" si="83" ref="BX148:CF148">BX149+BX150</f>
        <v>0</v>
      </c>
      <c r="BY148" s="43">
        <f t="shared" si="83"/>
        <v>0</v>
      </c>
      <c r="BZ148" s="43">
        <f t="shared" si="83"/>
        <v>-511547.0099999998</v>
      </c>
      <c r="CA148" s="43">
        <f t="shared" si="83"/>
        <v>0</v>
      </c>
      <c r="CB148" s="43">
        <f t="shared" si="83"/>
        <v>0</v>
      </c>
      <c r="CC148" s="43">
        <f t="shared" si="83"/>
        <v>0</v>
      </c>
      <c r="CD148" s="43">
        <f t="shared" si="83"/>
        <v>0</v>
      </c>
      <c r="CE148" s="43">
        <f t="shared" si="83"/>
        <v>0</v>
      </c>
      <c r="CF148" s="42">
        <f t="shared" si="83"/>
        <v>0</v>
      </c>
      <c r="CG148" s="74"/>
    </row>
    <row r="149" spans="1:85" ht="12.75">
      <c r="A149" s="44">
        <v>621011</v>
      </c>
      <c r="B149" s="45" t="s">
        <v>94</v>
      </c>
      <c r="C149" s="38">
        <f>SUM(BY149:CF149)+BX149</f>
        <v>-3970689.82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6"/>
      <c r="BT149" s="85"/>
      <c r="BU149" s="85"/>
      <c r="BV149" s="85"/>
      <c r="BW149" s="85"/>
      <c r="BX149" s="55"/>
      <c r="BY149" s="55"/>
      <c r="BZ149" s="54">
        <v>-3970689.82</v>
      </c>
      <c r="CA149" s="55"/>
      <c r="CB149" s="55"/>
      <c r="CC149" s="55"/>
      <c r="CD149" s="55"/>
      <c r="CE149" s="55"/>
      <c r="CF149" s="47"/>
      <c r="CG149" s="74"/>
    </row>
    <row r="150" spans="1:85" ht="12.75">
      <c r="A150" s="44">
        <v>621012</v>
      </c>
      <c r="B150" s="45" t="s">
        <v>95</v>
      </c>
      <c r="C150" s="38">
        <f>SUM(BY150:CF150)+BX150</f>
        <v>3459142.81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3"/>
      <c r="BT150" s="85"/>
      <c r="BU150" s="85"/>
      <c r="BV150" s="85"/>
      <c r="BW150" s="85"/>
      <c r="BX150" s="55"/>
      <c r="BY150" s="55"/>
      <c r="BZ150" s="54">
        <v>3459142.81</v>
      </c>
      <c r="CA150" s="55"/>
      <c r="CB150" s="55"/>
      <c r="CC150" s="55"/>
      <c r="CD150" s="55"/>
      <c r="CE150" s="55"/>
      <c r="CF150" s="47"/>
      <c r="CG150" s="74"/>
    </row>
    <row r="151" spans="1:85" ht="12.75">
      <c r="A151" s="36">
        <v>62102</v>
      </c>
      <c r="B151" s="37" t="s">
        <v>178</v>
      </c>
      <c r="C151" s="38">
        <f>C152+C153</f>
        <v>-176755.81999999995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5"/>
      <c r="BT151" s="84"/>
      <c r="BU151" s="84"/>
      <c r="BV151" s="84"/>
      <c r="BW151" s="84"/>
      <c r="BX151" s="43">
        <f aca="true" t="shared" si="84" ref="BX151:CF151">BX152+BX153</f>
        <v>0</v>
      </c>
      <c r="BY151" s="43">
        <f t="shared" si="84"/>
        <v>0</v>
      </c>
      <c r="BZ151" s="43">
        <f t="shared" si="84"/>
        <v>-176755.81999999995</v>
      </c>
      <c r="CA151" s="43">
        <f t="shared" si="84"/>
        <v>0</v>
      </c>
      <c r="CB151" s="43">
        <f t="shared" si="84"/>
        <v>0</v>
      </c>
      <c r="CC151" s="43">
        <f t="shared" si="84"/>
        <v>0</v>
      </c>
      <c r="CD151" s="43">
        <f t="shared" si="84"/>
        <v>0</v>
      </c>
      <c r="CE151" s="43">
        <f t="shared" si="84"/>
        <v>0</v>
      </c>
      <c r="CF151" s="42">
        <f t="shared" si="84"/>
        <v>0</v>
      </c>
      <c r="CG151" s="74"/>
    </row>
    <row r="152" spans="1:85" ht="12.75">
      <c r="A152" s="44">
        <v>621021</v>
      </c>
      <c r="B152" s="45" t="s">
        <v>97</v>
      </c>
      <c r="C152" s="38">
        <f>SUM(BY152:CF152)+BX152</f>
        <v>448545.03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55"/>
      <c r="BY152" s="55"/>
      <c r="BZ152" s="54">
        <v>448545.03</v>
      </c>
      <c r="CA152" s="55"/>
      <c r="CB152" s="55"/>
      <c r="CC152" s="55"/>
      <c r="CD152" s="55"/>
      <c r="CE152" s="55"/>
      <c r="CF152" s="47"/>
      <c r="CG152" s="74"/>
    </row>
    <row r="153" spans="1:85" ht="12.75">
      <c r="A153" s="44">
        <v>621022</v>
      </c>
      <c r="B153" s="45" t="s">
        <v>98</v>
      </c>
      <c r="C153" s="38">
        <f>SUM(BY153:CF153)+BX153</f>
        <v>-625300.85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3"/>
      <c r="BT153" s="85"/>
      <c r="BU153" s="85"/>
      <c r="BV153" s="85"/>
      <c r="BW153" s="85"/>
      <c r="BX153" s="55"/>
      <c r="BY153" s="55"/>
      <c r="BZ153" s="54">
        <v>-625300.85</v>
      </c>
      <c r="CA153" s="55"/>
      <c r="CB153" s="55"/>
      <c r="CC153" s="55"/>
      <c r="CD153" s="55"/>
      <c r="CE153" s="55"/>
      <c r="CF153" s="47"/>
      <c r="CG153" s="74"/>
    </row>
    <row r="154" spans="1:85" ht="12.75">
      <c r="A154" s="28">
        <v>622</v>
      </c>
      <c r="B154" s="29" t="s">
        <v>179</v>
      </c>
      <c r="C154" s="30">
        <f>C155+C158</f>
        <v>0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5"/>
      <c r="BT154" s="82"/>
      <c r="BU154" s="82"/>
      <c r="BV154" s="82"/>
      <c r="BW154" s="82"/>
      <c r="BX154" s="33">
        <f aca="true" t="shared" si="85" ref="BX154:CF154">BX155+BX158</f>
        <v>0</v>
      </c>
      <c r="BY154" s="33">
        <f t="shared" si="85"/>
        <v>0</v>
      </c>
      <c r="BZ154" s="33">
        <f t="shared" si="85"/>
        <v>0</v>
      </c>
      <c r="CA154" s="33">
        <f t="shared" si="85"/>
        <v>0</v>
      </c>
      <c r="CB154" s="33">
        <f t="shared" si="85"/>
        <v>0</v>
      </c>
      <c r="CC154" s="33">
        <f t="shared" si="85"/>
        <v>0</v>
      </c>
      <c r="CD154" s="33">
        <f t="shared" si="85"/>
        <v>0</v>
      </c>
      <c r="CE154" s="33">
        <f t="shared" si="85"/>
        <v>0</v>
      </c>
      <c r="CF154" s="32">
        <f t="shared" si="85"/>
        <v>0</v>
      </c>
      <c r="CG154" s="74"/>
    </row>
    <row r="155" spans="1:85" ht="12.75">
      <c r="A155" s="36">
        <v>62201</v>
      </c>
      <c r="B155" s="37" t="s">
        <v>100</v>
      </c>
      <c r="C155" s="38">
        <f>C156+C157</f>
        <v>0</v>
      </c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5"/>
      <c r="BT155" s="84"/>
      <c r="BU155" s="84"/>
      <c r="BV155" s="84"/>
      <c r="BW155" s="84"/>
      <c r="BX155" s="43">
        <f aca="true" t="shared" si="86" ref="BX155:CF155">BX156+BX157</f>
        <v>0</v>
      </c>
      <c r="BY155" s="43">
        <f t="shared" si="86"/>
        <v>0</v>
      </c>
      <c r="BZ155" s="43">
        <f t="shared" si="86"/>
        <v>0</v>
      </c>
      <c r="CA155" s="43">
        <f t="shared" si="86"/>
        <v>0</v>
      </c>
      <c r="CB155" s="43">
        <f t="shared" si="86"/>
        <v>0</v>
      </c>
      <c r="CC155" s="43">
        <f t="shared" si="86"/>
        <v>0</v>
      </c>
      <c r="CD155" s="43">
        <f t="shared" si="86"/>
        <v>0</v>
      </c>
      <c r="CE155" s="43">
        <f t="shared" si="86"/>
        <v>0</v>
      </c>
      <c r="CF155" s="42">
        <f t="shared" si="86"/>
        <v>0</v>
      </c>
      <c r="CG155" s="74"/>
    </row>
    <row r="156" spans="1:85" ht="12.75">
      <c r="A156" s="44">
        <v>622011</v>
      </c>
      <c r="B156" s="45" t="s">
        <v>101</v>
      </c>
      <c r="C156" s="38">
        <f>SUM(BY156:CF156)+BX156</f>
        <v>0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6"/>
      <c r="BT156" s="85"/>
      <c r="BU156" s="85"/>
      <c r="BV156" s="85"/>
      <c r="BW156" s="85"/>
      <c r="BX156" s="55"/>
      <c r="BY156" s="55"/>
      <c r="BZ156" s="55"/>
      <c r="CA156" s="55"/>
      <c r="CB156" s="55"/>
      <c r="CC156" s="55"/>
      <c r="CD156" s="55"/>
      <c r="CE156" s="55"/>
      <c r="CF156" s="47"/>
      <c r="CG156" s="74"/>
    </row>
    <row r="157" spans="1:85" ht="12.75">
      <c r="A157" s="44">
        <v>622012</v>
      </c>
      <c r="B157" s="45" t="s">
        <v>102</v>
      </c>
      <c r="C157" s="38">
        <f>SUM(BY157:CF157)+BX157</f>
        <v>0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3"/>
      <c r="BT157" s="85"/>
      <c r="BU157" s="85"/>
      <c r="BV157" s="85"/>
      <c r="BW157" s="85"/>
      <c r="BX157" s="55"/>
      <c r="BY157" s="55"/>
      <c r="BZ157" s="55"/>
      <c r="CA157" s="55"/>
      <c r="CB157" s="55"/>
      <c r="CC157" s="55"/>
      <c r="CD157" s="55"/>
      <c r="CE157" s="55"/>
      <c r="CF157" s="47"/>
      <c r="CG157" s="74"/>
    </row>
    <row r="158" spans="1:85" ht="12.75">
      <c r="A158" s="36">
        <v>62202</v>
      </c>
      <c r="B158" s="37" t="s">
        <v>180</v>
      </c>
      <c r="C158" s="38">
        <f>C159+C160</f>
        <v>0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5"/>
      <c r="BT158" s="83"/>
      <c r="BU158" s="83"/>
      <c r="BV158" s="83"/>
      <c r="BW158" s="83"/>
      <c r="BX158" s="43">
        <f aca="true" t="shared" si="87" ref="BX158:CF158">BX159+BX160</f>
        <v>0</v>
      </c>
      <c r="BY158" s="43">
        <f t="shared" si="87"/>
        <v>0</v>
      </c>
      <c r="BZ158" s="43">
        <f t="shared" si="87"/>
        <v>0</v>
      </c>
      <c r="CA158" s="43">
        <f t="shared" si="87"/>
        <v>0</v>
      </c>
      <c r="CB158" s="43">
        <f t="shared" si="87"/>
        <v>0</v>
      </c>
      <c r="CC158" s="43">
        <f t="shared" si="87"/>
        <v>0</v>
      </c>
      <c r="CD158" s="43">
        <f t="shared" si="87"/>
        <v>0</v>
      </c>
      <c r="CE158" s="43">
        <f t="shared" si="87"/>
        <v>0</v>
      </c>
      <c r="CF158" s="42">
        <f t="shared" si="87"/>
        <v>0</v>
      </c>
      <c r="CG158" s="74"/>
    </row>
    <row r="159" spans="1:85" ht="12.75">
      <c r="A159" s="44">
        <v>622021</v>
      </c>
      <c r="B159" s="45" t="s">
        <v>104</v>
      </c>
      <c r="C159" s="38">
        <f>SUM(BY159:CF159)+BX159</f>
        <v>0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55"/>
      <c r="BY159" s="55"/>
      <c r="BZ159" s="55"/>
      <c r="CA159" s="55"/>
      <c r="CB159" s="55"/>
      <c r="CC159" s="55"/>
      <c r="CD159" s="55"/>
      <c r="CE159" s="55"/>
      <c r="CF159" s="47"/>
      <c r="CG159" s="74"/>
    </row>
    <row r="160" spans="1:85" ht="12.75">
      <c r="A160" s="44">
        <v>622022</v>
      </c>
      <c r="B160" s="45" t="s">
        <v>105</v>
      </c>
      <c r="C160" s="38">
        <f>SUM(BY160:CF160)+BX160</f>
        <v>0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3"/>
      <c r="BT160" s="85"/>
      <c r="BU160" s="85"/>
      <c r="BV160" s="85"/>
      <c r="BW160" s="85"/>
      <c r="BX160" s="55"/>
      <c r="BY160" s="55"/>
      <c r="BZ160" s="55"/>
      <c r="CA160" s="55"/>
      <c r="CB160" s="55"/>
      <c r="CC160" s="55"/>
      <c r="CD160" s="55"/>
      <c r="CE160" s="55"/>
      <c r="CF160" s="47"/>
      <c r="CG160" s="74"/>
    </row>
    <row r="161" spans="1:85" ht="12.75">
      <c r="A161" s="28">
        <v>623</v>
      </c>
      <c r="B161" s="29" t="s">
        <v>181</v>
      </c>
      <c r="C161" s="30">
        <f>C162+C172+C181+C190+C191+C194+C197+C201+C202</f>
        <v>25287455.029999997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5"/>
      <c r="BT161" s="86"/>
      <c r="BU161" s="86"/>
      <c r="BV161" s="86"/>
      <c r="BW161" s="86"/>
      <c r="BX161" s="33">
        <f aca="true" t="shared" si="88" ref="BX161:CF161">BX162+BX172+BX181+BX190+BX191+BX194+BX197+BX201+BX202</f>
        <v>0</v>
      </c>
      <c r="BY161" s="33">
        <f t="shared" si="88"/>
        <v>0</v>
      </c>
      <c r="BZ161" s="33">
        <f t="shared" si="88"/>
        <v>25287455.029999997</v>
      </c>
      <c r="CA161" s="33">
        <f t="shared" si="88"/>
        <v>0</v>
      </c>
      <c r="CB161" s="33">
        <f t="shared" si="88"/>
        <v>0</v>
      </c>
      <c r="CC161" s="33">
        <f t="shared" si="88"/>
        <v>0</v>
      </c>
      <c r="CD161" s="33">
        <f t="shared" si="88"/>
        <v>0</v>
      </c>
      <c r="CE161" s="33">
        <f t="shared" si="88"/>
        <v>0</v>
      </c>
      <c r="CF161" s="32">
        <f t="shared" si="88"/>
        <v>0</v>
      </c>
      <c r="CG161" s="74"/>
    </row>
    <row r="162" spans="1:85" ht="12.75">
      <c r="A162" s="36">
        <v>62301</v>
      </c>
      <c r="B162" s="37" t="s">
        <v>107</v>
      </c>
      <c r="C162" s="38">
        <f>C163+C164+C165+C166+C167+C168+C169+C170+C171</f>
        <v>9607417.29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5"/>
      <c r="BT162" s="83"/>
      <c r="BU162" s="83"/>
      <c r="BV162" s="83"/>
      <c r="BW162" s="83"/>
      <c r="BX162" s="43">
        <f aca="true" t="shared" si="89" ref="BX162:CF162">BX163+BX164+BX165+BX166+BX167+BX168+BX169+BX170+BX171</f>
        <v>0</v>
      </c>
      <c r="BY162" s="43">
        <f t="shared" si="89"/>
        <v>0</v>
      </c>
      <c r="BZ162" s="43">
        <f t="shared" si="89"/>
        <v>9607417.29</v>
      </c>
      <c r="CA162" s="43">
        <f t="shared" si="89"/>
        <v>0</v>
      </c>
      <c r="CB162" s="43">
        <f t="shared" si="89"/>
        <v>0</v>
      </c>
      <c r="CC162" s="43">
        <f t="shared" si="89"/>
        <v>0</v>
      </c>
      <c r="CD162" s="43">
        <f t="shared" si="89"/>
        <v>0</v>
      </c>
      <c r="CE162" s="43">
        <f t="shared" si="89"/>
        <v>0</v>
      </c>
      <c r="CF162" s="42">
        <f t="shared" si="89"/>
        <v>0</v>
      </c>
      <c r="CG162" s="74"/>
    </row>
    <row r="163" spans="1:85" ht="12.75">
      <c r="A163" s="44">
        <v>623011</v>
      </c>
      <c r="B163" s="45" t="s">
        <v>182</v>
      </c>
      <c r="C163" s="38">
        <f aca="true" t="shared" si="90" ref="C163:C171">SUM(BY163:CF163)+BX163</f>
        <v>0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6"/>
      <c r="BT163" s="85"/>
      <c r="BU163" s="85"/>
      <c r="BV163" s="85"/>
      <c r="BW163" s="85"/>
      <c r="BX163" s="55"/>
      <c r="BY163" s="55"/>
      <c r="BZ163" s="55"/>
      <c r="CA163" s="55"/>
      <c r="CB163" s="55"/>
      <c r="CC163" s="55"/>
      <c r="CD163" s="55"/>
      <c r="CE163" s="55"/>
      <c r="CF163" s="47"/>
      <c r="CG163" s="74"/>
    </row>
    <row r="164" spans="1:85" ht="12.75">
      <c r="A164" s="44">
        <v>623012</v>
      </c>
      <c r="B164" s="45" t="s">
        <v>109</v>
      </c>
      <c r="C164" s="38">
        <f t="shared" si="90"/>
        <v>0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3"/>
      <c r="BT164" s="85"/>
      <c r="BU164" s="85"/>
      <c r="BV164" s="85"/>
      <c r="BW164" s="85"/>
      <c r="BX164" s="55"/>
      <c r="BY164" s="55"/>
      <c r="BZ164" s="55"/>
      <c r="CA164" s="55"/>
      <c r="CB164" s="55"/>
      <c r="CC164" s="55"/>
      <c r="CD164" s="55"/>
      <c r="CE164" s="55"/>
      <c r="CF164" s="47"/>
      <c r="CG164" s="74"/>
    </row>
    <row r="165" spans="1:85" ht="12.75">
      <c r="A165" s="44">
        <v>623013</v>
      </c>
      <c r="B165" s="45" t="s">
        <v>110</v>
      </c>
      <c r="C165" s="38">
        <f t="shared" si="90"/>
        <v>8946339.75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55"/>
      <c r="BY165" s="55"/>
      <c r="BZ165" s="54">
        <v>8946339.75</v>
      </c>
      <c r="CA165" s="55"/>
      <c r="CB165" s="55"/>
      <c r="CC165" s="55"/>
      <c r="CD165" s="55"/>
      <c r="CE165" s="55"/>
      <c r="CF165" s="47"/>
      <c r="CG165" s="74"/>
    </row>
    <row r="166" spans="1:85" ht="12.75">
      <c r="A166" s="44">
        <v>623014</v>
      </c>
      <c r="B166" s="45" t="s">
        <v>111</v>
      </c>
      <c r="C166" s="38">
        <f t="shared" si="90"/>
        <v>0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55"/>
      <c r="BY166" s="55"/>
      <c r="BZ166" s="55"/>
      <c r="CA166" s="55"/>
      <c r="CB166" s="55"/>
      <c r="CC166" s="55"/>
      <c r="CD166" s="55"/>
      <c r="CE166" s="55"/>
      <c r="CF166" s="47"/>
      <c r="CG166" s="74"/>
    </row>
    <row r="167" spans="1:85" ht="12.75">
      <c r="A167" s="44">
        <v>623015</v>
      </c>
      <c r="B167" s="45" t="s">
        <v>112</v>
      </c>
      <c r="C167" s="38">
        <f t="shared" si="90"/>
        <v>0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3"/>
      <c r="BT167" s="85"/>
      <c r="BU167" s="85"/>
      <c r="BV167" s="85"/>
      <c r="BW167" s="85"/>
      <c r="BX167" s="55"/>
      <c r="BY167" s="55"/>
      <c r="BZ167" s="55"/>
      <c r="CA167" s="55"/>
      <c r="CB167" s="55"/>
      <c r="CC167" s="55"/>
      <c r="CD167" s="55"/>
      <c r="CE167" s="55"/>
      <c r="CF167" s="47"/>
      <c r="CG167" s="74"/>
    </row>
    <row r="168" spans="1:85" ht="12.75">
      <c r="A168" s="44">
        <v>623016</v>
      </c>
      <c r="B168" s="45" t="s">
        <v>113</v>
      </c>
      <c r="C168" s="38">
        <f t="shared" si="90"/>
        <v>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55"/>
      <c r="BY168" s="55"/>
      <c r="BZ168" s="55"/>
      <c r="CA168" s="55"/>
      <c r="CB168" s="55"/>
      <c r="CC168" s="55"/>
      <c r="CD168" s="55"/>
      <c r="CE168" s="55"/>
      <c r="CF168" s="47"/>
      <c r="CG168" s="74"/>
    </row>
    <row r="169" spans="1:85" ht="12.75">
      <c r="A169" s="44">
        <v>623017</v>
      </c>
      <c r="B169" s="45" t="s">
        <v>114</v>
      </c>
      <c r="C169" s="38">
        <f t="shared" si="90"/>
        <v>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55"/>
      <c r="BY169" s="55"/>
      <c r="BZ169" s="55"/>
      <c r="CA169" s="55"/>
      <c r="CB169" s="55"/>
      <c r="CC169" s="55"/>
      <c r="CD169" s="55"/>
      <c r="CE169" s="55"/>
      <c r="CF169" s="47"/>
      <c r="CG169" s="74"/>
    </row>
    <row r="170" spans="1:85" ht="12.75">
      <c r="A170" s="44">
        <v>623018</v>
      </c>
      <c r="B170" s="45" t="s">
        <v>115</v>
      </c>
      <c r="C170" s="38">
        <f t="shared" si="90"/>
        <v>661077.54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6"/>
      <c r="BT170" s="85"/>
      <c r="BU170" s="85"/>
      <c r="BV170" s="85"/>
      <c r="BW170" s="85"/>
      <c r="BX170" s="55"/>
      <c r="BY170" s="55"/>
      <c r="BZ170" s="54">
        <v>661077.54</v>
      </c>
      <c r="CA170" s="55"/>
      <c r="CB170" s="55"/>
      <c r="CC170" s="55"/>
      <c r="CD170" s="55"/>
      <c r="CE170" s="55"/>
      <c r="CF170" s="47"/>
      <c r="CG170" s="74"/>
    </row>
    <row r="171" spans="1:85" ht="12.75">
      <c r="A171" s="44">
        <v>623019</v>
      </c>
      <c r="B171" s="45" t="s">
        <v>116</v>
      </c>
      <c r="C171" s="38">
        <f t="shared" si="90"/>
        <v>0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3"/>
      <c r="BT171" s="85"/>
      <c r="BU171" s="85"/>
      <c r="BV171" s="85"/>
      <c r="BW171" s="85"/>
      <c r="BX171" s="55"/>
      <c r="BY171" s="55"/>
      <c r="BZ171" s="55"/>
      <c r="CA171" s="55"/>
      <c r="CB171" s="55"/>
      <c r="CC171" s="55"/>
      <c r="CD171" s="55"/>
      <c r="CE171" s="55"/>
      <c r="CF171" s="47"/>
      <c r="CG171" s="74"/>
    </row>
    <row r="172" spans="1:85" ht="12.75">
      <c r="A172" s="36">
        <v>62302</v>
      </c>
      <c r="B172" s="37" t="s">
        <v>117</v>
      </c>
      <c r="C172" s="38">
        <f>C173+C174+C175+C176+C177+C178+C179+C180</f>
        <v>179384.33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5"/>
      <c r="BT172" s="83"/>
      <c r="BU172" s="83"/>
      <c r="BV172" s="83"/>
      <c r="BW172" s="83"/>
      <c r="BX172" s="43">
        <f aca="true" t="shared" si="91" ref="BX172:CF172">BX173+BX174+BX175+BX176+BX177+BX178+BX179+BX180</f>
        <v>0</v>
      </c>
      <c r="BY172" s="43">
        <f t="shared" si="91"/>
        <v>0</v>
      </c>
      <c r="BZ172" s="43">
        <f t="shared" si="91"/>
        <v>179384.33</v>
      </c>
      <c r="CA172" s="43">
        <f t="shared" si="91"/>
        <v>0</v>
      </c>
      <c r="CB172" s="43">
        <f t="shared" si="91"/>
        <v>0</v>
      </c>
      <c r="CC172" s="43">
        <f t="shared" si="91"/>
        <v>0</v>
      </c>
      <c r="CD172" s="43">
        <f t="shared" si="91"/>
        <v>0</v>
      </c>
      <c r="CE172" s="43">
        <f t="shared" si="91"/>
        <v>0</v>
      </c>
      <c r="CF172" s="42">
        <f t="shared" si="91"/>
        <v>0</v>
      </c>
      <c r="CG172" s="74"/>
    </row>
    <row r="173" spans="1:85" ht="12.75">
      <c r="A173" s="44">
        <v>623021</v>
      </c>
      <c r="B173" s="45" t="s">
        <v>183</v>
      </c>
      <c r="C173" s="38">
        <f aca="true" t="shared" si="92" ref="C173:C180">SUM(BY173:CF173)+BX173</f>
        <v>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55"/>
      <c r="BY173" s="55"/>
      <c r="BZ173" s="55"/>
      <c r="CA173" s="55"/>
      <c r="CB173" s="55"/>
      <c r="CC173" s="55"/>
      <c r="CD173" s="55"/>
      <c r="CE173" s="55"/>
      <c r="CF173" s="47"/>
      <c r="CG173" s="74"/>
    </row>
    <row r="174" spans="1:85" ht="12.75">
      <c r="A174" s="44">
        <v>623022</v>
      </c>
      <c r="B174" s="45" t="s">
        <v>109</v>
      </c>
      <c r="C174" s="38">
        <f t="shared" si="92"/>
        <v>0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3"/>
      <c r="BT174" s="85"/>
      <c r="BU174" s="85"/>
      <c r="BV174" s="85"/>
      <c r="BW174" s="85"/>
      <c r="BX174" s="55"/>
      <c r="BY174" s="55"/>
      <c r="BZ174" s="55"/>
      <c r="CA174" s="55"/>
      <c r="CB174" s="55"/>
      <c r="CC174" s="55"/>
      <c r="CD174" s="55"/>
      <c r="CE174" s="55"/>
      <c r="CF174" s="47"/>
      <c r="CG174" s="74"/>
    </row>
    <row r="175" spans="1:85" ht="12.75">
      <c r="A175" s="44">
        <v>623023</v>
      </c>
      <c r="B175" s="45" t="s">
        <v>110</v>
      </c>
      <c r="C175" s="38">
        <f t="shared" si="92"/>
        <v>179384.33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55"/>
      <c r="BY175" s="55"/>
      <c r="BZ175" s="54">
        <v>179384.33</v>
      </c>
      <c r="CA175" s="55"/>
      <c r="CB175" s="55"/>
      <c r="CC175" s="55"/>
      <c r="CD175" s="55"/>
      <c r="CE175" s="55"/>
      <c r="CF175" s="47"/>
      <c r="CG175" s="74"/>
    </row>
    <row r="176" spans="1:85" ht="12.75">
      <c r="A176" s="44">
        <v>623024</v>
      </c>
      <c r="B176" s="45" t="s">
        <v>111</v>
      </c>
      <c r="C176" s="38">
        <f t="shared" si="92"/>
        <v>0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55"/>
      <c r="BY176" s="55"/>
      <c r="BZ176" s="55"/>
      <c r="CA176" s="55"/>
      <c r="CB176" s="55"/>
      <c r="CC176" s="55"/>
      <c r="CD176" s="55"/>
      <c r="CE176" s="55"/>
      <c r="CF176" s="47"/>
      <c r="CG176" s="74"/>
    </row>
    <row r="177" spans="1:85" ht="12.75">
      <c r="A177" s="44">
        <v>623025</v>
      </c>
      <c r="B177" s="45" t="s">
        <v>118</v>
      </c>
      <c r="C177" s="38">
        <f t="shared" si="92"/>
        <v>0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3"/>
      <c r="BT177" s="85"/>
      <c r="BU177" s="85"/>
      <c r="BV177" s="85"/>
      <c r="BW177" s="85"/>
      <c r="BX177" s="55"/>
      <c r="BY177" s="55"/>
      <c r="BZ177" s="55"/>
      <c r="CA177" s="55"/>
      <c r="CB177" s="55"/>
      <c r="CC177" s="55"/>
      <c r="CD177" s="55"/>
      <c r="CE177" s="55"/>
      <c r="CF177" s="47"/>
      <c r="CG177" s="74"/>
    </row>
    <row r="178" spans="1:85" ht="12.75">
      <c r="A178" s="44">
        <v>623026</v>
      </c>
      <c r="B178" s="45" t="s">
        <v>113</v>
      </c>
      <c r="C178" s="38">
        <f t="shared" si="92"/>
        <v>0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55"/>
      <c r="BY178" s="55"/>
      <c r="BZ178" s="55"/>
      <c r="CA178" s="55"/>
      <c r="CB178" s="55"/>
      <c r="CC178" s="55"/>
      <c r="CD178" s="55"/>
      <c r="CE178" s="55"/>
      <c r="CF178" s="47"/>
      <c r="CG178" s="74"/>
    </row>
    <row r="179" spans="1:85" ht="12.75">
      <c r="A179" s="44">
        <v>623027</v>
      </c>
      <c r="B179" s="45" t="s">
        <v>184</v>
      </c>
      <c r="C179" s="38">
        <f t="shared" si="92"/>
        <v>0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55"/>
      <c r="BY179" s="55"/>
      <c r="BZ179" s="55"/>
      <c r="CA179" s="55"/>
      <c r="CB179" s="55"/>
      <c r="CC179" s="55"/>
      <c r="CD179" s="55"/>
      <c r="CE179" s="55"/>
      <c r="CF179" s="47"/>
      <c r="CG179" s="74"/>
    </row>
    <row r="180" spans="1:85" ht="12.75">
      <c r="A180" s="44">
        <v>623029</v>
      </c>
      <c r="B180" s="45" t="s">
        <v>116</v>
      </c>
      <c r="C180" s="38">
        <f t="shared" si="92"/>
        <v>0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6"/>
      <c r="BT180" s="85"/>
      <c r="BU180" s="85"/>
      <c r="BV180" s="85"/>
      <c r="BW180" s="85"/>
      <c r="BX180" s="55"/>
      <c r="BY180" s="55"/>
      <c r="BZ180" s="55"/>
      <c r="CA180" s="55"/>
      <c r="CB180" s="55"/>
      <c r="CC180" s="55"/>
      <c r="CD180" s="55"/>
      <c r="CE180" s="55"/>
      <c r="CF180" s="47"/>
      <c r="CG180" s="74"/>
    </row>
    <row r="181" spans="1:85" ht="12.75">
      <c r="A181" s="36">
        <v>62303</v>
      </c>
      <c r="B181" s="37" t="s">
        <v>119</v>
      </c>
      <c r="C181" s="38">
        <f>C182+C183+C184+C185+C186+C187+C188+C189</f>
        <v>-959876.63</v>
      </c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43">
        <f aca="true" t="shared" si="93" ref="BX181:CF181">BX182+BX183+BX184+BX185+BX186+BX187+BX188+BX189</f>
        <v>0</v>
      </c>
      <c r="BY181" s="43">
        <f t="shared" si="93"/>
        <v>0</v>
      </c>
      <c r="BZ181" s="43">
        <f t="shared" si="93"/>
        <v>-959876.63</v>
      </c>
      <c r="CA181" s="43">
        <f t="shared" si="93"/>
        <v>0</v>
      </c>
      <c r="CB181" s="43">
        <f t="shared" si="93"/>
        <v>0</v>
      </c>
      <c r="CC181" s="43">
        <f t="shared" si="93"/>
        <v>0</v>
      </c>
      <c r="CD181" s="43">
        <f t="shared" si="93"/>
        <v>0</v>
      </c>
      <c r="CE181" s="43">
        <f t="shared" si="93"/>
        <v>0</v>
      </c>
      <c r="CF181" s="42">
        <f t="shared" si="93"/>
        <v>0</v>
      </c>
      <c r="CG181" s="74"/>
    </row>
    <row r="182" spans="1:85" ht="12.75">
      <c r="A182" s="44">
        <v>623031</v>
      </c>
      <c r="B182" s="45" t="s">
        <v>182</v>
      </c>
      <c r="C182" s="38">
        <f aca="true" t="shared" si="94" ref="C182:C190">SUM(BY182:CF182)+BX182</f>
        <v>0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3"/>
      <c r="BT182" s="85"/>
      <c r="BU182" s="85"/>
      <c r="BV182" s="85"/>
      <c r="BW182" s="85"/>
      <c r="BX182" s="55"/>
      <c r="BY182" s="55"/>
      <c r="BZ182" s="55"/>
      <c r="CA182" s="55"/>
      <c r="CB182" s="55"/>
      <c r="CC182" s="55"/>
      <c r="CD182" s="55"/>
      <c r="CE182" s="55"/>
      <c r="CF182" s="47"/>
      <c r="CG182" s="74"/>
    </row>
    <row r="183" spans="1:85" ht="12.75">
      <c r="A183" s="44">
        <v>623032</v>
      </c>
      <c r="B183" s="45" t="s">
        <v>109</v>
      </c>
      <c r="C183" s="38">
        <f t="shared" si="94"/>
        <v>0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3"/>
      <c r="BT183" s="85"/>
      <c r="BU183" s="85"/>
      <c r="BV183" s="85"/>
      <c r="BW183" s="85"/>
      <c r="BX183" s="55"/>
      <c r="BY183" s="55"/>
      <c r="BZ183" s="55"/>
      <c r="CA183" s="55"/>
      <c r="CB183" s="55"/>
      <c r="CC183" s="55"/>
      <c r="CD183" s="55"/>
      <c r="CE183" s="55"/>
      <c r="CF183" s="47"/>
      <c r="CG183" s="74"/>
    </row>
    <row r="184" spans="1:85" ht="12.75">
      <c r="A184" s="44">
        <v>623033</v>
      </c>
      <c r="B184" s="45" t="s">
        <v>110</v>
      </c>
      <c r="C184" s="38">
        <f t="shared" si="94"/>
        <v>-815304.61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3"/>
      <c r="BT184" s="85"/>
      <c r="BU184" s="85"/>
      <c r="BV184" s="85"/>
      <c r="BW184" s="85"/>
      <c r="BX184" s="55"/>
      <c r="BY184" s="55"/>
      <c r="BZ184" s="54">
        <v>-815304.61</v>
      </c>
      <c r="CA184" s="55"/>
      <c r="CB184" s="55"/>
      <c r="CC184" s="55"/>
      <c r="CD184" s="55"/>
      <c r="CE184" s="55"/>
      <c r="CF184" s="47"/>
      <c r="CG184" s="74"/>
    </row>
    <row r="185" spans="1:85" ht="12.75">
      <c r="A185" s="44">
        <v>623034</v>
      </c>
      <c r="B185" s="45" t="s">
        <v>111</v>
      </c>
      <c r="C185" s="38">
        <f t="shared" si="94"/>
        <v>0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3"/>
      <c r="BT185" s="85"/>
      <c r="BU185" s="85"/>
      <c r="BV185" s="85"/>
      <c r="BW185" s="85"/>
      <c r="BX185" s="55"/>
      <c r="BY185" s="55"/>
      <c r="BZ185" s="55"/>
      <c r="CA185" s="55"/>
      <c r="CB185" s="55"/>
      <c r="CC185" s="55"/>
      <c r="CD185" s="55"/>
      <c r="CE185" s="55"/>
      <c r="CF185" s="47"/>
      <c r="CG185" s="74"/>
    </row>
    <row r="186" spans="1:85" ht="12.75">
      <c r="A186" s="44">
        <v>623035</v>
      </c>
      <c r="B186" s="45" t="s">
        <v>118</v>
      </c>
      <c r="C186" s="38">
        <f t="shared" si="94"/>
        <v>0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3"/>
      <c r="BT186" s="85"/>
      <c r="BU186" s="85"/>
      <c r="BV186" s="85"/>
      <c r="BW186" s="85"/>
      <c r="BX186" s="55"/>
      <c r="BY186" s="55"/>
      <c r="BZ186" s="55"/>
      <c r="CA186" s="55"/>
      <c r="CB186" s="55"/>
      <c r="CC186" s="55"/>
      <c r="CD186" s="55"/>
      <c r="CE186" s="55"/>
      <c r="CF186" s="47"/>
      <c r="CG186" s="74"/>
    </row>
    <row r="187" spans="1:85" ht="12.75">
      <c r="A187" s="44">
        <v>623036</v>
      </c>
      <c r="B187" s="45" t="s">
        <v>113</v>
      </c>
      <c r="C187" s="38">
        <f t="shared" si="94"/>
        <v>0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3"/>
      <c r="BT187" s="85"/>
      <c r="BU187" s="85"/>
      <c r="BV187" s="85"/>
      <c r="BW187" s="85"/>
      <c r="BX187" s="55"/>
      <c r="BY187" s="55"/>
      <c r="BZ187" s="55"/>
      <c r="CA187" s="55"/>
      <c r="CB187" s="55"/>
      <c r="CC187" s="55"/>
      <c r="CD187" s="55"/>
      <c r="CE187" s="55"/>
      <c r="CF187" s="47"/>
      <c r="CG187" s="74"/>
    </row>
    <row r="188" spans="1:85" ht="12.75">
      <c r="A188" s="44">
        <v>623037</v>
      </c>
      <c r="B188" s="45" t="s">
        <v>184</v>
      </c>
      <c r="C188" s="38">
        <f t="shared" si="94"/>
        <v>0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3"/>
      <c r="BT188" s="85"/>
      <c r="BU188" s="85"/>
      <c r="BV188" s="85"/>
      <c r="BW188" s="85"/>
      <c r="BX188" s="55"/>
      <c r="BY188" s="55"/>
      <c r="BZ188" s="55"/>
      <c r="CA188" s="55"/>
      <c r="CB188" s="55"/>
      <c r="CC188" s="55"/>
      <c r="CD188" s="55"/>
      <c r="CE188" s="55"/>
      <c r="CF188" s="47"/>
      <c r="CG188" s="74"/>
    </row>
    <row r="189" spans="1:85" ht="12.75">
      <c r="A189" s="44">
        <v>623039</v>
      </c>
      <c r="B189" s="45" t="s">
        <v>116</v>
      </c>
      <c r="C189" s="38">
        <f t="shared" si="94"/>
        <v>-144572.02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6"/>
      <c r="BT189" s="85"/>
      <c r="BU189" s="85"/>
      <c r="BV189" s="85"/>
      <c r="BW189" s="85"/>
      <c r="BX189" s="55"/>
      <c r="BY189" s="55"/>
      <c r="BZ189" s="54">
        <v>-144572.02</v>
      </c>
      <c r="CA189" s="55"/>
      <c r="CB189" s="55"/>
      <c r="CC189" s="55"/>
      <c r="CD189" s="55"/>
      <c r="CE189" s="55"/>
      <c r="CF189" s="47"/>
      <c r="CG189" s="74"/>
    </row>
    <row r="190" spans="1:85" ht="12.75">
      <c r="A190" s="36">
        <v>62304</v>
      </c>
      <c r="B190" s="37" t="s">
        <v>185</v>
      </c>
      <c r="C190" s="38">
        <f t="shared" si="94"/>
        <v>16460530.04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54"/>
      <c r="BY190" s="54"/>
      <c r="BZ190" s="54">
        <v>16460530.04</v>
      </c>
      <c r="CA190" s="54"/>
      <c r="CB190" s="54"/>
      <c r="CC190" s="54"/>
      <c r="CD190" s="54"/>
      <c r="CE190" s="54"/>
      <c r="CF190" s="40"/>
      <c r="CG190" s="74"/>
    </row>
    <row r="191" spans="1:85" ht="12.75">
      <c r="A191" s="36">
        <v>62305</v>
      </c>
      <c r="B191" s="37" t="s">
        <v>122</v>
      </c>
      <c r="C191" s="38">
        <f>C192+C193</f>
        <v>0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43">
        <f aca="true" t="shared" si="95" ref="BX191:CF191">BX192+BX193</f>
        <v>0</v>
      </c>
      <c r="BY191" s="43">
        <f t="shared" si="95"/>
        <v>0</v>
      </c>
      <c r="BZ191" s="43">
        <f t="shared" si="95"/>
        <v>0</v>
      </c>
      <c r="CA191" s="43">
        <f t="shared" si="95"/>
        <v>0</v>
      </c>
      <c r="CB191" s="43">
        <f t="shared" si="95"/>
        <v>0</v>
      </c>
      <c r="CC191" s="43">
        <f t="shared" si="95"/>
        <v>0</v>
      </c>
      <c r="CD191" s="43">
        <f t="shared" si="95"/>
        <v>0</v>
      </c>
      <c r="CE191" s="43">
        <f t="shared" si="95"/>
        <v>0</v>
      </c>
      <c r="CF191" s="42">
        <f t="shared" si="95"/>
        <v>0</v>
      </c>
      <c r="CG191" s="74"/>
    </row>
    <row r="192" spans="1:85" ht="12.75">
      <c r="A192" s="44">
        <v>623051</v>
      </c>
      <c r="B192" s="45" t="s">
        <v>123</v>
      </c>
      <c r="C192" s="38">
        <f>SUM(BY192:CF192)+BX192</f>
        <v>0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3"/>
      <c r="BT192" s="85"/>
      <c r="BU192" s="85"/>
      <c r="BV192" s="85"/>
      <c r="BW192" s="85"/>
      <c r="BX192" s="55"/>
      <c r="BY192" s="55"/>
      <c r="BZ192" s="55"/>
      <c r="CA192" s="55"/>
      <c r="CB192" s="55"/>
      <c r="CC192" s="55"/>
      <c r="CD192" s="55"/>
      <c r="CE192" s="55"/>
      <c r="CF192" s="47"/>
      <c r="CG192" s="74"/>
    </row>
    <row r="193" spans="1:85" ht="12.75">
      <c r="A193" s="44">
        <v>623052</v>
      </c>
      <c r="B193" s="45" t="s">
        <v>124</v>
      </c>
      <c r="C193" s="38">
        <f>SUM(BY193:CF193)+BX193</f>
        <v>0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3"/>
      <c r="BT193" s="85"/>
      <c r="BU193" s="85"/>
      <c r="BV193" s="85"/>
      <c r="BW193" s="85"/>
      <c r="BX193" s="55"/>
      <c r="BY193" s="55"/>
      <c r="BZ193" s="55"/>
      <c r="CA193" s="55"/>
      <c r="CB193" s="55"/>
      <c r="CC193" s="55"/>
      <c r="CD193" s="55"/>
      <c r="CE193" s="55"/>
      <c r="CF193" s="47"/>
      <c r="CG193" s="74"/>
    </row>
    <row r="194" spans="1:85" ht="12.75">
      <c r="A194" s="36">
        <v>62306</v>
      </c>
      <c r="B194" s="37" t="s">
        <v>125</v>
      </c>
      <c r="C194" s="38">
        <f>C195+C196</f>
        <v>0</v>
      </c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43">
        <f aca="true" t="shared" si="96" ref="BX194:CF194">BX195+BX196</f>
        <v>0</v>
      </c>
      <c r="BY194" s="43">
        <f t="shared" si="96"/>
        <v>0</v>
      </c>
      <c r="BZ194" s="43">
        <f t="shared" si="96"/>
        <v>0</v>
      </c>
      <c r="CA194" s="43">
        <f t="shared" si="96"/>
        <v>0</v>
      </c>
      <c r="CB194" s="43">
        <f t="shared" si="96"/>
        <v>0</v>
      </c>
      <c r="CC194" s="43">
        <f t="shared" si="96"/>
        <v>0</v>
      </c>
      <c r="CD194" s="43">
        <f t="shared" si="96"/>
        <v>0</v>
      </c>
      <c r="CE194" s="43">
        <f t="shared" si="96"/>
        <v>0</v>
      </c>
      <c r="CF194" s="42">
        <f t="shared" si="96"/>
        <v>0</v>
      </c>
      <c r="CG194" s="74"/>
    </row>
    <row r="195" spans="1:85" ht="12.75">
      <c r="A195" s="44">
        <v>623061</v>
      </c>
      <c r="B195" s="45" t="s">
        <v>123</v>
      </c>
      <c r="C195" s="38">
        <f>SUM(BY195:CF195)+BX195</f>
        <v>0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6"/>
      <c r="BT195" s="85"/>
      <c r="BU195" s="85"/>
      <c r="BV195" s="85"/>
      <c r="BW195" s="85"/>
      <c r="BX195" s="55"/>
      <c r="BY195" s="55"/>
      <c r="BZ195" s="55"/>
      <c r="CA195" s="55"/>
      <c r="CB195" s="55"/>
      <c r="CC195" s="55"/>
      <c r="CD195" s="55"/>
      <c r="CE195" s="55"/>
      <c r="CF195" s="47"/>
      <c r="CG195" s="74"/>
    </row>
    <row r="196" spans="1:85" ht="12.75">
      <c r="A196" s="44">
        <v>623062</v>
      </c>
      <c r="B196" s="45" t="s">
        <v>124</v>
      </c>
      <c r="C196" s="38">
        <f>SUM(BY196:CF196)+BX196</f>
        <v>0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6"/>
      <c r="BT196" s="85"/>
      <c r="BU196" s="85"/>
      <c r="BV196" s="85"/>
      <c r="BW196" s="85"/>
      <c r="BX196" s="55"/>
      <c r="BY196" s="55"/>
      <c r="BZ196" s="55"/>
      <c r="CA196" s="55"/>
      <c r="CB196" s="55"/>
      <c r="CC196" s="55"/>
      <c r="CD196" s="55"/>
      <c r="CE196" s="55"/>
      <c r="CF196" s="47"/>
      <c r="CG196" s="74"/>
    </row>
    <row r="197" spans="1:85" ht="12.75">
      <c r="A197" s="36">
        <v>62307</v>
      </c>
      <c r="B197" s="37" t="s">
        <v>126</v>
      </c>
      <c r="C197" s="38">
        <f>C198+C199+C200</f>
        <v>0</v>
      </c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43">
        <f aca="true" t="shared" si="97" ref="BX197:CF197">BX198+BX199+BX200</f>
        <v>0</v>
      </c>
      <c r="BY197" s="43">
        <f t="shared" si="97"/>
        <v>0</v>
      </c>
      <c r="BZ197" s="43">
        <f t="shared" si="97"/>
        <v>0</v>
      </c>
      <c r="CA197" s="43">
        <f t="shared" si="97"/>
        <v>0</v>
      </c>
      <c r="CB197" s="43">
        <f t="shared" si="97"/>
        <v>0</v>
      </c>
      <c r="CC197" s="43">
        <f t="shared" si="97"/>
        <v>0</v>
      </c>
      <c r="CD197" s="43">
        <f t="shared" si="97"/>
        <v>0</v>
      </c>
      <c r="CE197" s="43">
        <f t="shared" si="97"/>
        <v>0</v>
      </c>
      <c r="CF197" s="42">
        <f t="shared" si="97"/>
        <v>0</v>
      </c>
      <c r="CG197" s="74"/>
    </row>
    <row r="198" spans="1:85" ht="12.75">
      <c r="A198" s="44">
        <v>623071</v>
      </c>
      <c r="B198" s="45" t="s">
        <v>127</v>
      </c>
      <c r="C198" s="38">
        <f>SUM(BY198:CF198)+BX198</f>
        <v>0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55"/>
      <c r="BY198" s="55"/>
      <c r="BZ198" s="55"/>
      <c r="CA198" s="55"/>
      <c r="CB198" s="55"/>
      <c r="CC198" s="55"/>
      <c r="CD198" s="55"/>
      <c r="CE198" s="55"/>
      <c r="CF198" s="47"/>
      <c r="CG198" s="74"/>
    </row>
    <row r="199" spans="1:85" ht="12.75">
      <c r="A199" s="44">
        <v>623072</v>
      </c>
      <c r="B199" s="45" t="s">
        <v>128</v>
      </c>
      <c r="C199" s="38">
        <f>SUM(BY199:CF199)+BX199</f>
        <v>0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55"/>
      <c r="BY199" s="55"/>
      <c r="BZ199" s="55"/>
      <c r="CA199" s="55"/>
      <c r="CB199" s="55"/>
      <c r="CC199" s="55"/>
      <c r="CD199" s="55"/>
      <c r="CE199" s="55"/>
      <c r="CF199" s="47"/>
      <c r="CG199" s="74"/>
    </row>
    <row r="200" spans="1:85" ht="12.75">
      <c r="A200" s="44">
        <v>623073</v>
      </c>
      <c r="B200" s="45" t="s">
        <v>186</v>
      </c>
      <c r="C200" s="38">
        <f>SUM(BY200:CF200)+BX200</f>
        <v>0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55"/>
      <c r="BY200" s="55"/>
      <c r="BZ200" s="55"/>
      <c r="CA200" s="55"/>
      <c r="CB200" s="55"/>
      <c r="CC200" s="55"/>
      <c r="CD200" s="55"/>
      <c r="CE200" s="55"/>
      <c r="CF200" s="47"/>
      <c r="CG200" s="74"/>
    </row>
    <row r="201" spans="1:85" ht="12.75">
      <c r="A201" s="36">
        <v>62308</v>
      </c>
      <c r="B201" s="37" t="s">
        <v>130</v>
      </c>
      <c r="C201" s="38">
        <f>SUM(BY201:CF201)+BX201</f>
        <v>0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5"/>
      <c r="BT201" s="83"/>
      <c r="BU201" s="83"/>
      <c r="BV201" s="83"/>
      <c r="BW201" s="83"/>
      <c r="BX201" s="54"/>
      <c r="BY201" s="54"/>
      <c r="BZ201" s="54"/>
      <c r="CA201" s="54"/>
      <c r="CB201" s="54"/>
      <c r="CC201" s="54"/>
      <c r="CD201" s="54"/>
      <c r="CE201" s="54"/>
      <c r="CF201" s="40"/>
      <c r="CG201" s="74"/>
    </row>
    <row r="202" spans="1:85" ht="12.75">
      <c r="A202" s="36">
        <v>62399</v>
      </c>
      <c r="B202" s="37" t="s">
        <v>131</v>
      </c>
      <c r="C202" s="38">
        <f>C203+C204+C205</f>
        <v>0</v>
      </c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5"/>
      <c r="BT202" s="83"/>
      <c r="BU202" s="83"/>
      <c r="BV202" s="83"/>
      <c r="BW202" s="83"/>
      <c r="BX202" s="43">
        <f aca="true" t="shared" si="98" ref="BX202:CF202">BX203+BX204+BX205</f>
        <v>0</v>
      </c>
      <c r="BY202" s="43">
        <f t="shared" si="98"/>
        <v>0</v>
      </c>
      <c r="BZ202" s="43">
        <f t="shared" si="98"/>
        <v>0</v>
      </c>
      <c r="CA202" s="43">
        <f t="shared" si="98"/>
        <v>0</v>
      </c>
      <c r="CB202" s="43">
        <f t="shared" si="98"/>
        <v>0</v>
      </c>
      <c r="CC202" s="43">
        <f t="shared" si="98"/>
        <v>0</v>
      </c>
      <c r="CD202" s="43">
        <f t="shared" si="98"/>
        <v>0</v>
      </c>
      <c r="CE202" s="43">
        <f t="shared" si="98"/>
        <v>0</v>
      </c>
      <c r="CF202" s="42">
        <f t="shared" si="98"/>
        <v>0</v>
      </c>
      <c r="CG202" s="74"/>
    </row>
    <row r="203" spans="1:85" ht="12.75">
      <c r="A203" s="44">
        <v>623991</v>
      </c>
      <c r="B203" s="45" t="s">
        <v>132</v>
      </c>
      <c r="C203" s="38">
        <f>SUM(BY203:CF203)+BX203</f>
        <v>0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55"/>
      <c r="BY203" s="55"/>
      <c r="BZ203" s="55"/>
      <c r="CA203" s="55"/>
      <c r="CB203" s="55"/>
      <c r="CC203" s="55"/>
      <c r="CD203" s="55"/>
      <c r="CE203" s="55"/>
      <c r="CF203" s="47"/>
      <c r="CG203" s="74"/>
    </row>
    <row r="204" spans="1:85" ht="12.75">
      <c r="A204" s="44">
        <v>623992</v>
      </c>
      <c r="B204" s="45" t="s">
        <v>133</v>
      </c>
      <c r="C204" s="38">
        <f>SUM(BY204:CF204)+BX204</f>
        <v>0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55"/>
      <c r="BY204" s="55"/>
      <c r="BZ204" s="55"/>
      <c r="CA204" s="55"/>
      <c r="CB204" s="55"/>
      <c r="CC204" s="55"/>
      <c r="CD204" s="55"/>
      <c r="CE204" s="55"/>
      <c r="CF204" s="47"/>
      <c r="CG204" s="74"/>
    </row>
    <row r="205" spans="1:85" ht="12.75">
      <c r="A205" s="44">
        <v>623993</v>
      </c>
      <c r="B205" s="45" t="s">
        <v>186</v>
      </c>
      <c r="C205" s="38">
        <f>SUM(BY205:CF205)+BX205</f>
        <v>0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55"/>
      <c r="BY205" s="55"/>
      <c r="BZ205" s="55"/>
      <c r="CA205" s="55"/>
      <c r="CB205" s="55"/>
      <c r="CC205" s="55"/>
      <c r="CD205" s="55"/>
      <c r="CE205" s="55"/>
      <c r="CF205" s="47"/>
      <c r="CG205" s="74"/>
    </row>
    <row r="206" spans="1:85" ht="12.75">
      <c r="A206" s="28">
        <v>624</v>
      </c>
      <c r="B206" s="29" t="s">
        <v>187</v>
      </c>
      <c r="C206" s="38">
        <f>SUM(BY206:CF206)+BX206</f>
        <v>0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5"/>
      <c r="BT206" s="86"/>
      <c r="BU206" s="86"/>
      <c r="BV206" s="86"/>
      <c r="BW206" s="86"/>
      <c r="BX206" s="55"/>
      <c r="BY206" s="55"/>
      <c r="BZ206" s="55"/>
      <c r="CA206" s="55"/>
      <c r="CB206" s="55"/>
      <c r="CC206" s="55"/>
      <c r="CD206" s="55"/>
      <c r="CE206" s="55"/>
      <c r="CF206" s="47"/>
      <c r="CG206" s="74"/>
    </row>
    <row r="207" spans="1:85" ht="12.75">
      <c r="A207" s="28">
        <v>625</v>
      </c>
      <c r="B207" s="29" t="s">
        <v>134</v>
      </c>
      <c r="C207" s="30">
        <f>C208+C209</f>
        <v>196098.61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3"/>
      <c r="BT207" s="86"/>
      <c r="BU207" s="86"/>
      <c r="BV207" s="86"/>
      <c r="BW207" s="86"/>
      <c r="BX207" s="33">
        <f aca="true" t="shared" si="99" ref="BX207:CF207">BX208+BX209</f>
        <v>0</v>
      </c>
      <c r="BY207" s="33">
        <f t="shared" si="99"/>
        <v>0</v>
      </c>
      <c r="BZ207" s="33">
        <f t="shared" si="99"/>
        <v>196098.61</v>
      </c>
      <c r="CA207" s="33">
        <f t="shared" si="99"/>
        <v>0</v>
      </c>
      <c r="CB207" s="33">
        <f t="shared" si="99"/>
        <v>0</v>
      </c>
      <c r="CC207" s="33">
        <f t="shared" si="99"/>
        <v>0</v>
      </c>
      <c r="CD207" s="33">
        <f t="shared" si="99"/>
        <v>0</v>
      </c>
      <c r="CE207" s="33">
        <f t="shared" si="99"/>
        <v>0</v>
      </c>
      <c r="CF207" s="32">
        <f t="shared" si="99"/>
        <v>0</v>
      </c>
      <c r="CG207" s="74"/>
    </row>
    <row r="208" spans="1:85" ht="12.75">
      <c r="A208" s="36">
        <v>62501</v>
      </c>
      <c r="B208" s="37" t="s">
        <v>135</v>
      </c>
      <c r="C208" s="38">
        <f>SUM(BY208:CF208)+BX208</f>
        <v>196098.61</v>
      </c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5"/>
      <c r="BT208" s="83"/>
      <c r="BU208" s="83"/>
      <c r="BV208" s="83"/>
      <c r="BW208" s="83"/>
      <c r="BX208" s="54"/>
      <c r="BY208" s="54"/>
      <c r="BZ208" s="54">
        <v>196098.61</v>
      </c>
      <c r="CA208" s="54"/>
      <c r="CB208" s="54"/>
      <c r="CC208" s="54"/>
      <c r="CD208" s="54"/>
      <c r="CE208" s="54"/>
      <c r="CF208" s="40"/>
      <c r="CG208" s="74"/>
    </row>
    <row r="209" spans="1:85" ht="12.75">
      <c r="A209" s="36">
        <v>62502</v>
      </c>
      <c r="B209" s="37" t="s">
        <v>188</v>
      </c>
      <c r="C209" s="38">
        <f>SUM(BY209:CF209)+BX209</f>
        <v>0</v>
      </c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5"/>
      <c r="BT209" s="83"/>
      <c r="BU209" s="83"/>
      <c r="BV209" s="83"/>
      <c r="BW209" s="83"/>
      <c r="BX209" s="54"/>
      <c r="BY209" s="54"/>
      <c r="BZ209" s="54"/>
      <c r="CA209" s="54"/>
      <c r="CB209" s="54"/>
      <c r="CC209" s="54"/>
      <c r="CD209" s="54"/>
      <c r="CE209" s="54"/>
      <c r="CF209" s="40"/>
      <c r="CG209" s="74"/>
    </row>
    <row r="210" spans="1:85" ht="12.75">
      <c r="A210" s="28">
        <v>626</v>
      </c>
      <c r="B210" s="28" t="s">
        <v>358</v>
      </c>
      <c r="C210" s="30">
        <f aca="true" t="shared" si="100" ref="C210:C215">SUM(BY210:CF210)+BX210</f>
        <v>0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5"/>
      <c r="BT210" s="86"/>
      <c r="BU210" s="86"/>
      <c r="BV210" s="86"/>
      <c r="BW210" s="86"/>
      <c r="BX210" s="33">
        <f aca="true" t="shared" si="101" ref="BX210:CF210">BX211+BX212+BX213</f>
        <v>0</v>
      </c>
      <c r="BY210" s="33">
        <f t="shared" si="101"/>
        <v>0</v>
      </c>
      <c r="BZ210" s="33">
        <f t="shared" si="101"/>
        <v>0</v>
      </c>
      <c r="CA210" s="33">
        <f t="shared" si="101"/>
        <v>0</v>
      </c>
      <c r="CB210" s="33">
        <f t="shared" si="101"/>
        <v>0</v>
      </c>
      <c r="CC210" s="33">
        <f t="shared" si="101"/>
        <v>0</v>
      </c>
      <c r="CD210" s="33">
        <f t="shared" si="101"/>
        <v>0</v>
      </c>
      <c r="CE210" s="33">
        <f t="shared" si="101"/>
        <v>0</v>
      </c>
      <c r="CF210" s="33">
        <f t="shared" si="101"/>
        <v>0</v>
      </c>
      <c r="CG210" s="74"/>
    </row>
    <row r="211" spans="1:85" ht="12.75">
      <c r="A211" s="36">
        <v>62601</v>
      </c>
      <c r="B211" s="36" t="s">
        <v>366</v>
      </c>
      <c r="C211" s="38">
        <f t="shared" si="100"/>
        <v>718.11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5"/>
      <c r="BT211" s="83"/>
      <c r="BU211" s="83"/>
      <c r="BV211" s="83"/>
      <c r="BW211" s="83"/>
      <c r="BX211" s="54"/>
      <c r="BY211" s="54"/>
      <c r="BZ211" s="54">
        <v>718.11</v>
      </c>
      <c r="CA211" s="54"/>
      <c r="CB211" s="54"/>
      <c r="CC211" s="54"/>
      <c r="CD211" s="54"/>
      <c r="CE211" s="54"/>
      <c r="CF211" s="40"/>
      <c r="CG211" s="74"/>
    </row>
    <row r="212" spans="1:85" ht="12.75">
      <c r="A212" s="36">
        <v>62602</v>
      </c>
      <c r="B212" s="36" t="s">
        <v>348</v>
      </c>
      <c r="C212" s="38">
        <f t="shared" si="100"/>
        <v>-308.94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5"/>
      <c r="BT212" s="83"/>
      <c r="BU212" s="83"/>
      <c r="BV212" s="83"/>
      <c r="BW212" s="83"/>
      <c r="BX212" s="54"/>
      <c r="BY212" s="54"/>
      <c r="BZ212" s="54">
        <v>-308.94</v>
      </c>
      <c r="CA212" s="54"/>
      <c r="CB212" s="54"/>
      <c r="CC212" s="54"/>
      <c r="CD212" s="54"/>
      <c r="CE212" s="54"/>
      <c r="CF212" s="40"/>
      <c r="CG212" s="74"/>
    </row>
    <row r="213" spans="1:85" ht="12.75">
      <c r="A213" s="36">
        <v>62605</v>
      </c>
      <c r="B213" s="36" t="s">
        <v>359</v>
      </c>
      <c r="C213" s="38">
        <f>C214+C215</f>
        <v>-409.17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5"/>
      <c r="BT213" s="83"/>
      <c r="BU213" s="83"/>
      <c r="BV213" s="83"/>
      <c r="BW213" s="83"/>
      <c r="BX213" s="38">
        <f aca="true" t="shared" si="102" ref="BX213:CF213">BX214+BX215</f>
        <v>0</v>
      </c>
      <c r="BY213" s="38">
        <f t="shared" si="102"/>
        <v>0</v>
      </c>
      <c r="BZ213" s="38">
        <f t="shared" si="102"/>
        <v>-409.17</v>
      </c>
      <c r="CA213" s="38">
        <f>CA214+CA215</f>
        <v>0</v>
      </c>
      <c r="CB213" s="38">
        <f>CB214+CB215</f>
        <v>0</v>
      </c>
      <c r="CC213" s="38">
        <f>CC214+CC215</f>
        <v>0</v>
      </c>
      <c r="CD213" s="38">
        <f>CD214+CD215</f>
        <v>0</v>
      </c>
      <c r="CE213" s="38">
        <f>CE214+CE215</f>
        <v>0</v>
      </c>
      <c r="CF213" s="38">
        <f t="shared" si="102"/>
        <v>0</v>
      </c>
      <c r="CG213" s="74"/>
    </row>
    <row r="214" spans="1:85" ht="15">
      <c r="A214" s="44">
        <v>626051</v>
      </c>
      <c r="B214" s="44" t="s">
        <v>364</v>
      </c>
      <c r="C214" s="38">
        <f t="shared" si="100"/>
        <v>-409.17</v>
      </c>
      <c r="D214" s="83"/>
      <c r="E214" s="94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5"/>
      <c r="BT214" s="83"/>
      <c r="BU214" s="83"/>
      <c r="BV214" s="83"/>
      <c r="BW214" s="83"/>
      <c r="BX214" s="54"/>
      <c r="BY214" s="54"/>
      <c r="BZ214" s="54">
        <v>-409.17</v>
      </c>
      <c r="CA214" s="54"/>
      <c r="CB214" s="54"/>
      <c r="CC214" s="54"/>
      <c r="CD214" s="54"/>
      <c r="CE214" s="54"/>
      <c r="CF214" s="40"/>
      <c r="CG214" s="74"/>
    </row>
    <row r="215" spans="1:85" ht="12.75">
      <c r="A215" s="44">
        <v>626052</v>
      </c>
      <c r="B215" s="44" t="s">
        <v>365</v>
      </c>
      <c r="C215" s="38">
        <f t="shared" si="100"/>
        <v>0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5"/>
      <c r="BT215" s="83"/>
      <c r="BU215" s="83"/>
      <c r="BV215" s="83"/>
      <c r="BW215" s="83"/>
      <c r="BX215" s="54"/>
      <c r="BY215" s="54"/>
      <c r="BZ215" s="54"/>
      <c r="CA215" s="54"/>
      <c r="CB215" s="54"/>
      <c r="CC215" s="54"/>
      <c r="CD215" s="54"/>
      <c r="CE215" s="54"/>
      <c r="CF215" s="40"/>
      <c r="CG215" s="74"/>
    </row>
    <row r="216" spans="1:85" ht="12.75">
      <c r="A216" s="20">
        <v>63</v>
      </c>
      <c r="B216" s="21" t="s">
        <v>189</v>
      </c>
      <c r="C216" s="76">
        <f>C217+C224+C231+C238+C245+C252+C262+C271+C277+C278</f>
        <v>-49735022.13</v>
      </c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3"/>
      <c r="BT216" s="87"/>
      <c r="BU216" s="87"/>
      <c r="BV216" s="87"/>
      <c r="BW216" s="87"/>
      <c r="BX216" s="53">
        <f aca="true" t="shared" si="103" ref="BX216:CF216">BX217+BX224+BX231+BX238+BX245+BX252+BX262+BX271+BX277+BX278</f>
        <v>0</v>
      </c>
      <c r="BY216" s="53">
        <f t="shared" si="103"/>
        <v>0</v>
      </c>
      <c r="BZ216" s="53">
        <f t="shared" si="103"/>
        <v>-49735022.13</v>
      </c>
      <c r="CA216" s="53">
        <f t="shared" si="103"/>
        <v>0</v>
      </c>
      <c r="CB216" s="53">
        <f t="shared" si="103"/>
        <v>0</v>
      </c>
      <c r="CC216" s="53">
        <f t="shared" si="103"/>
        <v>0</v>
      </c>
      <c r="CD216" s="53">
        <f t="shared" si="103"/>
        <v>0</v>
      </c>
      <c r="CE216" s="53">
        <f t="shared" si="103"/>
        <v>0</v>
      </c>
      <c r="CF216" s="73">
        <f t="shared" si="103"/>
        <v>0</v>
      </c>
      <c r="CG216" s="74"/>
    </row>
    <row r="217" spans="1:85" ht="12.75">
      <c r="A217" s="28">
        <v>630</v>
      </c>
      <c r="B217" s="29" t="s">
        <v>190</v>
      </c>
      <c r="C217" s="30">
        <f>C218+C221</f>
        <v>-36039734.91</v>
      </c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5"/>
      <c r="BT217" s="86"/>
      <c r="BU217" s="86"/>
      <c r="BV217" s="86"/>
      <c r="BW217" s="86"/>
      <c r="BX217" s="33">
        <f aca="true" t="shared" si="104" ref="BX217:CF217">BX218+BX221</f>
        <v>0</v>
      </c>
      <c r="BY217" s="33">
        <f t="shared" si="104"/>
        <v>0</v>
      </c>
      <c r="BZ217" s="33">
        <f t="shared" si="104"/>
        <v>-36039734.91</v>
      </c>
      <c r="CA217" s="33">
        <f t="shared" si="104"/>
        <v>0</v>
      </c>
      <c r="CB217" s="33">
        <f t="shared" si="104"/>
        <v>0</v>
      </c>
      <c r="CC217" s="33">
        <f t="shared" si="104"/>
        <v>0</v>
      </c>
      <c r="CD217" s="33">
        <f t="shared" si="104"/>
        <v>0</v>
      </c>
      <c r="CE217" s="33">
        <f t="shared" si="104"/>
        <v>0</v>
      </c>
      <c r="CF217" s="32">
        <f t="shared" si="104"/>
        <v>0</v>
      </c>
      <c r="CG217" s="74"/>
    </row>
    <row r="218" spans="1:85" ht="12.75">
      <c r="A218" s="36">
        <v>63001</v>
      </c>
      <c r="B218" s="37" t="s">
        <v>191</v>
      </c>
      <c r="C218" s="38">
        <f aca="true" t="shared" si="105" ref="C218:C223">SUM(BY218:CF218)+BX218</f>
        <v>-36096721.51</v>
      </c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5"/>
      <c r="BT218" s="83"/>
      <c r="BU218" s="83"/>
      <c r="BV218" s="83"/>
      <c r="BW218" s="83"/>
      <c r="BX218" s="43">
        <f aca="true" t="shared" si="106" ref="BX218:CF218">BX219+BX220</f>
        <v>0</v>
      </c>
      <c r="BY218" s="43">
        <f t="shared" si="106"/>
        <v>0</v>
      </c>
      <c r="BZ218" s="43">
        <f t="shared" si="106"/>
        <v>-36096721.51</v>
      </c>
      <c r="CA218" s="43">
        <f>CA219+CA220</f>
        <v>0</v>
      </c>
      <c r="CB218" s="43">
        <f>CB219+CB220</f>
        <v>0</v>
      </c>
      <c r="CC218" s="43">
        <f>CC219+CC220</f>
        <v>0</v>
      </c>
      <c r="CD218" s="43">
        <f>CD219+CD220</f>
        <v>0</v>
      </c>
      <c r="CE218" s="43">
        <f>CE219+CE220</f>
        <v>0</v>
      </c>
      <c r="CF218" s="43">
        <f t="shared" si="106"/>
        <v>0</v>
      </c>
      <c r="CG218" s="74"/>
    </row>
    <row r="219" spans="1:85" ht="12.75">
      <c r="A219" s="44">
        <v>630011</v>
      </c>
      <c r="B219" s="44" t="s">
        <v>360</v>
      </c>
      <c r="C219" s="38">
        <f t="shared" si="105"/>
        <v>-36096721.51</v>
      </c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5"/>
      <c r="BT219" s="83"/>
      <c r="BU219" s="83"/>
      <c r="BV219" s="83"/>
      <c r="BW219" s="83"/>
      <c r="BX219" s="54"/>
      <c r="BY219" s="54"/>
      <c r="BZ219" s="54">
        <v>-36096721.51</v>
      </c>
      <c r="CA219" s="54"/>
      <c r="CB219" s="54"/>
      <c r="CC219" s="54"/>
      <c r="CD219" s="54"/>
      <c r="CE219" s="54"/>
      <c r="CF219" s="40"/>
      <c r="CG219" s="74"/>
    </row>
    <row r="220" spans="1:85" ht="12.75">
      <c r="A220" s="44">
        <v>630012</v>
      </c>
      <c r="B220" s="44" t="s">
        <v>353</v>
      </c>
      <c r="C220" s="38">
        <f t="shared" si="105"/>
        <v>0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5"/>
      <c r="BT220" s="83"/>
      <c r="BU220" s="83"/>
      <c r="BV220" s="83"/>
      <c r="BW220" s="83"/>
      <c r="BX220" s="54"/>
      <c r="BY220" s="54"/>
      <c r="BZ220" s="54"/>
      <c r="CA220" s="54"/>
      <c r="CB220" s="54"/>
      <c r="CC220" s="54"/>
      <c r="CD220" s="54"/>
      <c r="CE220" s="54"/>
      <c r="CF220" s="40"/>
      <c r="CG220" s="74"/>
    </row>
    <row r="221" spans="1:85" ht="12.75">
      <c r="A221" s="36">
        <v>63002</v>
      </c>
      <c r="B221" s="37" t="s">
        <v>192</v>
      </c>
      <c r="C221" s="38">
        <f t="shared" si="105"/>
        <v>56986.6</v>
      </c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5"/>
      <c r="BT221" s="83"/>
      <c r="BU221" s="83"/>
      <c r="BV221" s="83"/>
      <c r="BW221" s="83"/>
      <c r="BX221" s="43">
        <f aca="true" t="shared" si="107" ref="BX221:CF221">BX222+BX223</f>
        <v>0</v>
      </c>
      <c r="BY221" s="43">
        <f t="shared" si="107"/>
        <v>0</v>
      </c>
      <c r="BZ221" s="43">
        <f t="shared" si="107"/>
        <v>56986.6</v>
      </c>
      <c r="CA221" s="43">
        <f>CA222+CA223</f>
        <v>0</v>
      </c>
      <c r="CB221" s="43">
        <f>CB222+CB223</f>
        <v>0</v>
      </c>
      <c r="CC221" s="43">
        <f>CC222+CC223</f>
        <v>0</v>
      </c>
      <c r="CD221" s="43">
        <f>CD222+CD223</f>
        <v>0</v>
      </c>
      <c r="CE221" s="43">
        <f>CE222+CE223</f>
        <v>0</v>
      </c>
      <c r="CF221" s="43">
        <f t="shared" si="107"/>
        <v>0</v>
      </c>
      <c r="CG221" s="74"/>
    </row>
    <row r="222" spans="1:85" ht="12.75">
      <c r="A222" s="44">
        <v>630021</v>
      </c>
      <c r="B222" s="44" t="s">
        <v>361</v>
      </c>
      <c r="C222" s="38">
        <f t="shared" si="105"/>
        <v>56986.6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5"/>
      <c r="BT222" s="83"/>
      <c r="BU222" s="83"/>
      <c r="BV222" s="83"/>
      <c r="BW222" s="83"/>
      <c r="BX222" s="54"/>
      <c r="BY222" s="54"/>
      <c r="BZ222" s="54">
        <v>56986.6</v>
      </c>
      <c r="CA222" s="54"/>
      <c r="CB222" s="54"/>
      <c r="CC222" s="54"/>
      <c r="CD222" s="54"/>
      <c r="CE222" s="54"/>
      <c r="CF222" s="40"/>
      <c r="CG222" s="74"/>
    </row>
    <row r="223" spans="1:85" ht="12.75">
      <c r="A223" s="44">
        <v>630022</v>
      </c>
      <c r="B223" s="44" t="s">
        <v>356</v>
      </c>
      <c r="C223" s="38">
        <f t="shared" si="105"/>
        <v>0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5"/>
      <c r="BT223" s="83"/>
      <c r="BU223" s="83"/>
      <c r="BV223" s="83"/>
      <c r="BW223" s="83"/>
      <c r="BX223" s="54"/>
      <c r="BY223" s="54"/>
      <c r="BZ223" s="54"/>
      <c r="CA223" s="54"/>
      <c r="CB223" s="54"/>
      <c r="CC223" s="54"/>
      <c r="CD223" s="54"/>
      <c r="CE223" s="54"/>
      <c r="CF223" s="40"/>
      <c r="CG223" s="74"/>
    </row>
    <row r="224" spans="1:85" ht="12.75">
      <c r="A224" s="28">
        <v>631</v>
      </c>
      <c r="B224" s="29" t="s">
        <v>193</v>
      </c>
      <c r="C224" s="30">
        <f>C225+C228</f>
        <v>-1480678.3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5"/>
      <c r="BT224" s="86"/>
      <c r="BU224" s="86"/>
      <c r="BV224" s="86"/>
      <c r="BW224" s="86"/>
      <c r="BX224" s="33">
        <f aca="true" t="shared" si="108" ref="BX224:CF224">BX225+BX228</f>
        <v>0</v>
      </c>
      <c r="BY224" s="33">
        <f t="shared" si="108"/>
        <v>0</v>
      </c>
      <c r="BZ224" s="33">
        <f t="shared" si="108"/>
        <v>-1480678.3</v>
      </c>
      <c r="CA224" s="33">
        <f t="shared" si="108"/>
        <v>0</v>
      </c>
      <c r="CB224" s="33">
        <f t="shared" si="108"/>
        <v>0</v>
      </c>
      <c r="CC224" s="33">
        <f t="shared" si="108"/>
        <v>0</v>
      </c>
      <c r="CD224" s="33">
        <f t="shared" si="108"/>
        <v>0</v>
      </c>
      <c r="CE224" s="33">
        <f t="shared" si="108"/>
        <v>0</v>
      </c>
      <c r="CF224" s="32">
        <f t="shared" si="108"/>
        <v>0</v>
      </c>
      <c r="CG224" s="74"/>
    </row>
    <row r="225" spans="1:85" ht="12.75">
      <c r="A225" s="36">
        <v>63101</v>
      </c>
      <c r="B225" s="37" t="s">
        <v>194</v>
      </c>
      <c r="C225" s="38">
        <f>C226+C227</f>
        <v>-1420046.25</v>
      </c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43">
        <f aca="true" t="shared" si="109" ref="BX225:CF225">BX226+BX227</f>
        <v>0</v>
      </c>
      <c r="BY225" s="43">
        <f t="shared" si="109"/>
        <v>0</v>
      </c>
      <c r="BZ225" s="43">
        <f t="shared" si="109"/>
        <v>-1420046.25</v>
      </c>
      <c r="CA225" s="43">
        <f t="shared" si="109"/>
        <v>0</v>
      </c>
      <c r="CB225" s="43">
        <f t="shared" si="109"/>
        <v>0</v>
      </c>
      <c r="CC225" s="43">
        <f t="shared" si="109"/>
        <v>0</v>
      </c>
      <c r="CD225" s="43">
        <f t="shared" si="109"/>
        <v>0</v>
      </c>
      <c r="CE225" s="43">
        <f t="shared" si="109"/>
        <v>0</v>
      </c>
      <c r="CF225" s="42">
        <f t="shared" si="109"/>
        <v>0</v>
      </c>
      <c r="CG225" s="74"/>
    </row>
    <row r="226" spans="1:85" ht="12.75">
      <c r="A226" s="44">
        <v>631011</v>
      </c>
      <c r="B226" s="45" t="s">
        <v>195</v>
      </c>
      <c r="C226" s="38">
        <f>SUM(BY226:CF226)+BX226</f>
        <v>-10557692.01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3"/>
      <c r="BT226" s="85"/>
      <c r="BU226" s="85"/>
      <c r="BV226" s="85"/>
      <c r="BW226" s="85"/>
      <c r="BX226" s="55"/>
      <c r="BY226" s="55"/>
      <c r="BZ226" s="54">
        <v>-10557692.01</v>
      </c>
      <c r="CA226" s="55"/>
      <c r="CB226" s="55"/>
      <c r="CC226" s="55"/>
      <c r="CD226" s="55"/>
      <c r="CE226" s="55"/>
      <c r="CF226" s="47"/>
      <c r="CG226" s="74"/>
    </row>
    <row r="227" spans="1:85" ht="12.75">
      <c r="A227" s="44">
        <v>631012</v>
      </c>
      <c r="B227" s="45" t="s">
        <v>196</v>
      </c>
      <c r="C227" s="38">
        <f>SUM(BY227:CF227)+BX227</f>
        <v>9137645.76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55"/>
      <c r="BY227" s="55"/>
      <c r="BZ227" s="54">
        <v>9137645.76</v>
      </c>
      <c r="CA227" s="55"/>
      <c r="CB227" s="55"/>
      <c r="CC227" s="55"/>
      <c r="CD227" s="55"/>
      <c r="CE227" s="55"/>
      <c r="CF227" s="47"/>
      <c r="CG227" s="74"/>
    </row>
    <row r="228" spans="1:85" ht="12.75">
      <c r="A228" s="36">
        <v>63102</v>
      </c>
      <c r="B228" s="37" t="s">
        <v>197</v>
      </c>
      <c r="C228" s="38">
        <f>C229+C230</f>
        <v>-60632.04999999999</v>
      </c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5"/>
      <c r="BT228" s="83"/>
      <c r="BU228" s="83"/>
      <c r="BV228" s="83"/>
      <c r="BW228" s="83"/>
      <c r="BX228" s="43">
        <f aca="true" t="shared" si="110" ref="BX228:CF228">BX229+BX230</f>
        <v>0</v>
      </c>
      <c r="BY228" s="43">
        <f t="shared" si="110"/>
        <v>0</v>
      </c>
      <c r="BZ228" s="43">
        <f t="shared" si="110"/>
        <v>-60632.04999999999</v>
      </c>
      <c r="CA228" s="43">
        <f t="shared" si="110"/>
        <v>0</v>
      </c>
      <c r="CB228" s="43">
        <f t="shared" si="110"/>
        <v>0</v>
      </c>
      <c r="CC228" s="43">
        <f t="shared" si="110"/>
        <v>0</v>
      </c>
      <c r="CD228" s="43">
        <f t="shared" si="110"/>
        <v>0</v>
      </c>
      <c r="CE228" s="43">
        <f t="shared" si="110"/>
        <v>0</v>
      </c>
      <c r="CF228" s="42">
        <f t="shared" si="110"/>
        <v>0</v>
      </c>
      <c r="CG228" s="74"/>
    </row>
    <row r="229" spans="1:85" ht="12.75">
      <c r="A229" s="44">
        <v>631021</v>
      </c>
      <c r="B229" s="45" t="s">
        <v>198</v>
      </c>
      <c r="C229" s="38">
        <f>SUM(BY229:CF229)+BX229</f>
        <v>98438.72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3"/>
      <c r="BT229" s="85"/>
      <c r="BU229" s="85"/>
      <c r="BV229" s="85"/>
      <c r="BW229" s="85"/>
      <c r="BX229" s="55"/>
      <c r="BY229" s="55"/>
      <c r="BZ229" s="54">
        <v>98438.72</v>
      </c>
      <c r="CA229" s="55"/>
      <c r="CB229" s="55"/>
      <c r="CC229" s="55"/>
      <c r="CD229" s="55"/>
      <c r="CE229" s="55"/>
      <c r="CF229" s="47"/>
      <c r="CG229" s="74"/>
    </row>
    <row r="230" spans="1:85" ht="12.75">
      <c r="A230" s="44">
        <v>631022</v>
      </c>
      <c r="B230" s="45" t="s">
        <v>199</v>
      </c>
      <c r="C230" s="38">
        <f>SUM(BY230:CF230)+BX230</f>
        <v>-159070.77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55"/>
      <c r="BY230" s="55"/>
      <c r="BZ230" s="54">
        <v>-159070.77</v>
      </c>
      <c r="CA230" s="55"/>
      <c r="CB230" s="55"/>
      <c r="CC230" s="55"/>
      <c r="CD230" s="55"/>
      <c r="CE230" s="55"/>
      <c r="CF230" s="47"/>
      <c r="CG230" s="74"/>
    </row>
    <row r="231" spans="1:85" ht="12.75">
      <c r="A231" s="28">
        <v>632</v>
      </c>
      <c r="B231" s="29" t="s">
        <v>200</v>
      </c>
      <c r="C231" s="30">
        <f>C232+C235</f>
        <v>595447.1600000001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5"/>
      <c r="BT231" s="86"/>
      <c r="BU231" s="86"/>
      <c r="BV231" s="86"/>
      <c r="BW231" s="86"/>
      <c r="BX231" s="33">
        <f aca="true" t="shared" si="111" ref="BX231:CF231">BX232+BX235</f>
        <v>0</v>
      </c>
      <c r="BY231" s="33">
        <f t="shared" si="111"/>
        <v>0</v>
      </c>
      <c r="BZ231" s="33">
        <f t="shared" si="111"/>
        <v>595447.1600000001</v>
      </c>
      <c r="CA231" s="33">
        <f t="shared" si="111"/>
        <v>0</v>
      </c>
      <c r="CB231" s="33">
        <f t="shared" si="111"/>
        <v>0</v>
      </c>
      <c r="CC231" s="33">
        <f t="shared" si="111"/>
        <v>0</v>
      </c>
      <c r="CD231" s="33">
        <f t="shared" si="111"/>
        <v>0</v>
      </c>
      <c r="CE231" s="33">
        <f t="shared" si="111"/>
        <v>0</v>
      </c>
      <c r="CF231" s="32">
        <f t="shared" si="111"/>
        <v>0</v>
      </c>
      <c r="CG231" s="74"/>
    </row>
    <row r="232" spans="1:85" ht="12.75">
      <c r="A232" s="36">
        <v>63201</v>
      </c>
      <c r="B232" s="37" t="s">
        <v>201</v>
      </c>
      <c r="C232" s="38">
        <f>C233+C234</f>
        <v>595447.1600000001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43">
        <f aca="true" t="shared" si="112" ref="BX232:CF232">BX233+BX234</f>
        <v>0</v>
      </c>
      <c r="BY232" s="43">
        <f t="shared" si="112"/>
        <v>0</v>
      </c>
      <c r="BZ232" s="43">
        <f t="shared" si="112"/>
        <v>595447.1600000001</v>
      </c>
      <c r="CA232" s="43">
        <f t="shared" si="112"/>
        <v>0</v>
      </c>
      <c r="CB232" s="43">
        <f t="shared" si="112"/>
        <v>0</v>
      </c>
      <c r="CC232" s="43">
        <f t="shared" si="112"/>
        <v>0</v>
      </c>
      <c r="CD232" s="43">
        <f t="shared" si="112"/>
        <v>0</v>
      </c>
      <c r="CE232" s="43">
        <f t="shared" si="112"/>
        <v>0</v>
      </c>
      <c r="CF232" s="42">
        <f t="shared" si="112"/>
        <v>0</v>
      </c>
      <c r="CG232" s="74"/>
    </row>
    <row r="233" spans="1:85" ht="12.75">
      <c r="A233" s="44">
        <v>632011</v>
      </c>
      <c r="B233" s="45" t="s">
        <v>150</v>
      </c>
      <c r="C233" s="38">
        <f>SUM(BY233:CF233)+BX233</f>
        <v>-3365284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55"/>
      <c r="BY233" s="55"/>
      <c r="BZ233" s="54">
        <v>-3365284</v>
      </c>
      <c r="CA233" s="55"/>
      <c r="CB233" s="55"/>
      <c r="CC233" s="55"/>
      <c r="CD233" s="55"/>
      <c r="CE233" s="55"/>
      <c r="CF233" s="47"/>
      <c r="CG233" s="74"/>
    </row>
    <row r="234" spans="1:85" ht="12.75">
      <c r="A234" s="44">
        <v>632012</v>
      </c>
      <c r="B234" s="45" t="s">
        <v>151</v>
      </c>
      <c r="C234" s="38">
        <f>SUM(BY234:CF234)+BX234</f>
        <v>3960731.16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55"/>
      <c r="BY234" s="55"/>
      <c r="BZ234" s="54">
        <v>3960731.16</v>
      </c>
      <c r="CA234" s="55"/>
      <c r="CB234" s="55"/>
      <c r="CC234" s="55"/>
      <c r="CD234" s="55"/>
      <c r="CE234" s="55"/>
      <c r="CF234" s="47"/>
      <c r="CG234" s="74"/>
    </row>
    <row r="235" spans="1:85" ht="12.75">
      <c r="A235" s="36">
        <v>63202</v>
      </c>
      <c r="B235" s="37" t="s">
        <v>202</v>
      </c>
      <c r="C235" s="38">
        <f>C236+C237</f>
        <v>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5"/>
      <c r="BT235" s="83"/>
      <c r="BU235" s="83"/>
      <c r="BV235" s="83"/>
      <c r="BW235" s="83"/>
      <c r="BX235" s="43">
        <f aca="true" t="shared" si="113" ref="BX235:CF235">BX236+BX237</f>
        <v>0</v>
      </c>
      <c r="BY235" s="43">
        <f t="shared" si="113"/>
        <v>0</v>
      </c>
      <c r="BZ235" s="43">
        <f t="shared" si="113"/>
        <v>0</v>
      </c>
      <c r="CA235" s="43">
        <f t="shared" si="113"/>
        <v>0</v>
      </c>
      <c r="CB235" s="43">
        <f t="shared" si="113"/>
        <v>0</v>
      </c>
      <c r="CC235" s="43">
        <f t="shared" si="113"/>
        <v>0</v>
      </c>
      <c r="CD235" s="43">
        <f t="shared" si="113"/>
        <v>0</v>
      </c>
      <c r="CE235" s="43">
        <f t="shared" si="113"/>
        <v>0</v>
      </c>
      <c r="CF235" s="42">
        <f t="shared" si="113"/>
        <v>0</v>
      </c>
      <c r="CG235" s="74"/>
    </row>
    <row r="236" spans="1:85" ht="12.75">
      <c r="A236" s="44">
        <v>632021</v>
      </c>
      <c r="B236" s="45" t="s">
        <v>153</v>
      </c>
      <c r="C236" s="38">
        <f>SUM(BY236:CF236)+BX236</f>
        <v>0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3"/>
      <c r="BT236" s="85"/>
      <c r="BU236" s="85"/>
      <c r="BV236" s="85"/>
      <c r="BW236" s="85"/>
      <c r="BX236" s="55"/>
      <c r="BY236" s="55"/>
      <c r="BZ236" s="55"/>
      <c r="CA236" s="55"/>
      <c r="CB236" s="55"/>
      <c r="CC236" s="55"/>
      <c r="CD236" s="55"/>
      <c r="CE236" s="55"/>
      <c r="CF236" s="47"/>
      <c r="CG236" s="74"/>
    </row>
    <row r="237" spans="1:85" ht="12.75">
      <c r="A237" s="44">
        <v>632022</v>
      </c>
      <c r="B237" s="45" t="s">
        <v>154</v>
      </c>
      <c r="C237" s="38">
        <f>SUM(BY237:CF237)+BX237</f>
        <v>0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3"/>
      <c r="BT237" s="85"/>
      <c r="BU237" s="85"/>
      <c r="BV237" s="85"/>
      <c r="BW237" s="85"/>
      <c r="BX237" s="55"/>
      <c r="BY237" s="55"/>
      <c r="BZ237" s="55"/>
      <c r="CA237" s="55"/>
      <c r="CB237" s="55"/>
      <c r="CC237" s="55"/>
      <c r="CD237" s="55"/>
      <c r="CE237" s="55"/>
      <c r="CF237" s="47"/>
      <c r="CG237" s="74"/>
    </row>
    <row r="238" spans="1:85" ht="12.75">
      <c r="A238" s="28">
        <v>633</v>
      </c>
      <c r="B238" s="29" t="s">
        <v>203</v>
      </c>
      <c r="C238" s="30">
        <f>C239+C242</f>
        <v>1857328.419999987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5"/>
      <c r="BT238" s="86"/>
      <c r="BU238" s="86"/>
      <c r="BV238" s="86"/>
      <c r="BW238" s="86"/>
      <c r="BX238" s="33">
        <f aca="true" t="shared" si="114" ref="BX238:CF238">BX239+BX242</f>
        <v>0</v>
      </c>
      <c r="BY238" s="33">
        <f t="shared" si="114"/>
        <v>0</v>
      </c>
      <c r="BZ238" s="33">
        <f t="shared" si="114"/>
        <v>1857328.419999987</v>
      </c>
      <c r="CA238" s="33">
        <f t="shared" si="114"/>
        <v>0</v>
      </c>
      <c r="CB238" s="33">
        <f t="shared" si="114"/>
        <v>0</v>
      </c>
      <c r="CC238" s="33">
        <f t="shared" si="114"/>
        <v>0</v>
      </c>
      <c r="CD238" s="33">
        <f t="shared" si="114"/>
        <v>0</v>
      </c>
      <c r="CE238" s="33">
        <f t="shared" si="114"/>
        <v>0</v>
      </c>
      <c r="CF238" s="32">
        <f t="shared" si="114"/>
        <v>0</v>
      </c>
      <c r="CG238" s="74"/>
    </row>
    <row r="239" spans="1:85" ht="12.75">
      <c r="A239" s="36">
        <v>63301</v>
      </c>
      <c r="B239" s="37" t="s">
        <v>204</v>
      </c>
      <c r="C239" s="38">
        <f>C240+C241</f>
        <v>1857328.419999987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5"/>
      <c r="BT239" s="83"/>
      <c r="BU239" s="83"/>
      <c r="BV239" s="83"/>
      <c r="BW239" s="83"/>
      <c r="BX239" s="43">
        <f aca="true" t="shared" si="115" ref="BX239:CF239">BX240+BX241</f>
        <v>0</v>
      </c>
      <c r="BY239" s="43">
        <f t="shared" si="115"/>
        <v>0</v>
      </c>
      <c r="BZ239" s="43">
        <f t="shared" si="115"/>
        <v>1857328.419999987</v>
      </c>
      <c r="CA239" s="43">
        <f t="shared" si="115"/>
        <v>0</v>
      </c>
      <c r="CB239" s="43">
        <f t="shared" si="115"/>
        <v>0</v>
      </c>
      <c r="CC239" s="43">
        <f t="shared" si="115"/>
        <v>0</v>
      </c>
      <c r="CD239" s="43">
        <f t="shared" si="115"/>
        <v>0</v>
      </c>
      <c r="CE239" s="43">
        <f t="shared" si="115"/>
        <v>0</v>
      </c>
      <c r="CF239" s="42">
        <f t="shared" si="115"/>
        <v>0</v>
      </c>
      <c r="CG239" s="74"/>
    </row>
    <row r="240" spans="1:85" ht="12.75">
      <c r="A240" s="44">
        <v>633011</v>
      </c>
      <c r="B240" s="45" t="s">
        <v>205</v>
      </c>
      <c r="C240" s="38">
        <f>SUM(BY240:CF240)+BX240</f>
        <v>-178245207.74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55"/>
      <c r="BY240" s="55"/>
      <c r="BZ240" s="54">
        <v>-178245207.74</v>
      </c>
      <c r="CA240" s="55"/>
      <c r="CB240" s="55"/>
      <c r="CC240" s="55"/>
      <c r="CD240" s="55"/>
      <c r="CE240" s="55"/>
      <c r="CF240" s="47"/>
      <c r="CG240" s="74"/>
    </row>
    <row r="241" spans="1:85" ht="12.75">
      <c r="A241" s="44">
        <v>633012</v>
      </c>
      <c r="B241" s="45" t="s">
        <v>206</v>
      </c>
      <c r="C241" s="38">
        <f>SUM(BY241:CF241)+BX241</f>
        <v>180102536.16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56"/>
      <c r="BT241" s="85"/>
      <c r="BU241" s="85"/>
      <c r="BV241" s="85"/>
      <c r="BW241" s="85"/>
      <c r="BX241" s="55"/>
      <c r="BY241" s="55"/>
      <c r="BZ241" s="54">
        <v>180102536.16</v>
      </c>
      <c r="CA241" s="55"/>
      <c r="CB241" s="55"/>
      <c r="CC241" s="55"/>
      <c r="CD241" s="55"/>
      <c r="CE241" s="55"/>
      <c r="CF241" s="47"/>
      <c r="CG241" s="74"/>
    </row>
    <row r="242" spans="1:85" ht="12.75">
      <c r="A242" s="36">
        <v>63302</v>
      </c>
      <c r="B242" s="37" t="s">
        <v>207</v>
      </c>
      <c r="C242" s="38">
        <f>C243+C244</f>
        <v>0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58"/>
      <c r="BT242" s="83"/>
      <c r="BU242" s="83"/>
      <c r="BV242" s="83"/>
      <c r="BW242" s="83"/>
      <c r="BX242" s="43">
        <f aca="true" t="shared" si="116" ref="BX242:CF242">BX243+BX244</f>
        <v>0</v>
      </c>
      <c r="BY242" s="43">
        <f t="shared" si="116"/>
        <v>0</v>
      </c>
      <c r="BZ242" s="43">
        <f t="shared" si="116"/>
        <v>0</v>
      </c>
      <c r="CA242" s="43">
        <f t="shared" si="116"/>
        <v>0</v>
      </c>
      <c r="CB242" s="43">
        <f t="shared" si="116"/>
        <v>0</v>
      </c>
      <c r="CC242" s="43">
        <f t="shared" si="116"/>
        <v>0</v>
      </c>
      <c r="CD242" s="43">
        <f t="shared" si="116"/>
        <v>0</v>
      </c>
      <c r="CE242" s="43">
        <f t="shared" si="116"/>
        <v>0</v>
      </c>
      <c r="CF242" s="42">
        <f t="shared" si="116"/>
        <v>0</v>
      </c>
      <c r="CG242" s="74"/>
    </row>
    <row r="243" spans="1:85" ht="12.75">
      <c r="A243" s="44">
        <v>633021</v>
      </c>
      <c r="B243" s="45" t="s">
        <v>208</v>
      </c>
      <c r="C243" s="38">
        <f>SUM(BY243:CF243)+BX243</f>
        <v>0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58"/>
      <c r="BT243" s="85"/>
      <c r="BU243" s="85"/>
      <c r="BV243" s="85"/>
      <c r="BW243" s="85"/>
      <c r="BX243" s="55"/>
      <c r="BY243" s="55"/>
      <c r="BZ243" s="55"/>
      <c r="CA243" s="55"/>
      <c r="CB243" s="55"/>
      <c r="CC243" s="55"/>
      <c r="CD243" s="55"/>
      <c r="CE243" s="55"/>
      <c r="CF243" s="47"/>
      <c r="CG243" s="74"/>
    </row>
    <row r="244" spans="1:85" ht="12.75">
      <c r="A244" s="44">
        <v>633022</v>
      </c>
      <c r="B244" s="45" t="s">
        <v>209</v>
      </c>
      <c r="C244" s="38">
        <f>SUM(BY244:CF244)+BX244</f>
        <v>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58"/>
      <c r="BT244" s="85"/>
      <c r="BU244" s="85"/>
      <c r="BV244" s="85"/>
      <c r="BW244" s="85"/>
      <c r="BX244" s="55"/>
      <c r="BY244" s="55"/>
      <c r="BZ244" s="55"/>
      <c r="CA244" s="55"/>
      <c r="CB244" s="55"/>
      <c r="CC244" s="55"/>
      <c r="CD244" s="55"/>
      <c r="CE244" s="55"/>
      <c r="CF244" s="47"/>
      <c r="CG244" s="74"/>
    </row>
    <row r="245" spans="1:85" ht="12.75">
      <c r="A245" s="28">
        <v>634</v>
      </c>
      <c r="B245" s="29" t="s">
        <v>210</v>
      </c>
      <c r="C245" s="30">
        <f>C246+C249</f>
        <v>1297219.1800000072</v>
      </c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58"/>
      <c r="BT245" s="86"/>
      <c r="BU245" s="86"/>
      <c r="BV245" s="86"/>
      <c r="BW245" s="86"/>
      <c r="BX245" s="33">
        <f aca="true" t="shared" si="117" ref="BX245:CF245">BX246+BX249</f>
        <v>0</v>
      </c>
      <c r="BY245" s="33">
        <f t="shared" si="117"/>
        <v>0</v>
      </c>
      <c r="BZ245" s="33">
        <f t="shared" si="117"/>
        <v>1297219.1800000072</v>
      </c>
      <c r="CA245" s="33">
        <f t="shared" si="117"/>
        <v>0</v>
      </c>
      <c r="CB245" s="33">
        <f t="shared" si="117"/>
        <v>0</v>
      </c>
      <c r="CC245" s="33">
        <f t="shared" si="117"/>
        <v>0</v>
      </c>
      <c r="CD245" s="33">
        <f t="shared" si="117"/>
        <v>0</v>
      </c>
      <c r="CE245" s="33">
        <f t="shared" si="117"/>
        <v>0</v>
      </c>
      <c r="CF245" s="32">
        <f t="shared" si="117"/>
        <v>0</v>
      </c>
      <c r="CG245" s="74"/>
    </row>
    <row r="246" spans="1:85" ht="12.75">
      <c r="A246" s="36">
        <v>63401</v>
      </c>
      <c r="B246" s="37" t="s">
        <v>211</v>
      </c>
      <c r="C246" s="38">
        <f>C247+C248</f>
        <v>1297219.1800000072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58"/>
      <c r="BT246" s="83"/>
      <c r="BU246" s="83"/>
      <c r="BV246" s="83"/>
      <c r="BW246" s="83"/>
      <c r="BX246" s="43">
        <f aca="true" t="shared" si="118" ref="BX246:CF246">BX247+BX248</f>
        <v>0</v>
      </c>
      <c r="BY246" s="43">
        <f t="shared" si="118"/>
        <v>0</v>
      </c>
      <c r="BZ246" s="43">
        <f t="shared" si="118"/>
        <v>1297219.1800000072</v>
      </c>
      <c r="CA246" s="43">
        <f t="shared" si="118"/>
        <v>0</v>
      </c>
      <c r="CB246" s="43">
        <f t="shared" si="118"/>
        <v>0</v>
      </c>
      <c r="CC246" s="43">
        <f t="shared" si="118"/>
        <v>0</v>
      </c>
      <c r="CD246" s="43">
        <f t="shared" si="118"/>
        <v>0</v>
      </c>
      <c r="CE246" s="43">
        <f t="shared" si="118"/>
        <v>0</v>
      </c>
      <c r="CF246" s="42">
        <f t="shared" si="118"/>
        <v>0</v>
      </c>
      <c r="CG246" s="74"/>
    </row>
    <row r="247" spans="1:85" ht="12.75">
      <c r="A247" s="44">
        <v>634011</v>
      </c>
      <c r="B247" s="45" t="s">
        <v>212</v>
      </c>
      <c r="C247" s="38">
        <f>SUM(BY247:CF247)+BX247</f>
        <v>-78976336.36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58"/>
      <c r="BT247" s="85"/>
      <c r="BU247" s="85"/>
      <c r="BV247" s="85"/>
      <c r="BW247" s="85"/>
      <c r="BX247" s="55"/>
      <c r="BY247" s="55"/>
      <c r="BZ247" s="54">
        <v>-78976336.36</v>
      </c>
      <c r="CA247" s="55"/>
      <c r="CB247" s="55"/>
      <c r="CC247" s="55"/>
      <c r="CD247" s="55"/>
      <c r="CE247" s="55"/>
      <c r="CF247" s="47"/>
      <c r="CG247" s="74"/>
    </row>
    <row r="248" spans="1:85" ht="12.75">
      <c r="A248" s="44">
        <v>634012</v>
      </c>
      <c r="B248" s="45" t="s">
        <v>213</v>
      </c>
      <c r="C248" s="38">
        <f>SUM(BY248:CF248)+BX248</f>
        <v>80273555.54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58"/>
      <c r="BT248" s="85"/>
      <c r="BU248" s="85"/>
      <c r="BV248" s="85"/>
      <c r="BW248" s="85"/>
      <c r="BX248" s="55"/>
      <c r="BY248" s="55"/>
      <c r="BZ248" s="54">
        <v>80273555.54</v>
      </c>
      <c r="CA248" s="55"/>
      <c r="CB248" s="55"/>
      <c r="CC248" s="55"/>
      <c r="CD248" s="55"/>
      <c r="CE248" s="55"/>
      <c r="CF248" s="47"/>
      <c r="CG248" s="74"/>
    </row>
    <row r="249" spans="1:85" ht="12.75">
      <c r="A249" s="36">
        <v>63402</v>
      </c>
      <c r="B249" s="37" t="s">
        <v>214</v>
      </c>
      <c r="C249" s="38">
        <f>C250+C251</f>
        <v>0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56"/>
      <c r="BT249" s="83"/>
      <c r="BU249" s="83"/>
      <c r="BV249" s="83"/>
      <c r="BW249" s="83"/>
      <c r="BX249" s="43">
        <f aca="true" t="shared" si="119" ref="BX249:CF249">BX250+BX251</f>
        <v>0</v>
      </c>
      <c r="BY249" s="43">
        <f t="shared" si="119"/>
        <v>0</v>
      </c>
      <c r="BZ249" s="43">
        <f t="shared" si="119"/>
        <v>0</v>
      </c>
      <c r="CA249" s="43">
        <f t="shared" si="119"/>
        <v>0</v>
      </c>
      <c r="CB249" s="43">
        <f t="shared" si="119"/>
        <v>0</v>
      </c>
      <c r="CC249" s="43">
        <f t="shared" si="119"/>
        <v>0</v>
      </c>
      <c r="CD249" s="43">
        <f t="shared" si="119"/>
        <v>0</v>
      </c>
      <c r="CE249" s="43">
        <f t="shared" si="119"/>
        <v>0</v>
      </c>
      <c r="CF249" s="42">
        <f t="shared" si="119"/>
        <v>0</v>
      </c>
      <c r="CG249" s="74"/>
    </row>
    <row r="250" spans="1:85" ht="12.75">
      <c r="A250" s="44">
        <v>634021</v>
      </c>
      <c r="B250" s="45" t="s">
        <v>215</v>
      </c>
      <c r="C250" s="38">
        <f>SUM(BY250:CF250)+BX250</f>
        <v>0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58"/>
      <c r="BT250" s="85"/>
      <c r="BU250" s="85"/>
      <c r="BV250" s="85"/>
      <c r="BW250" s="85"/>
      <c r="BX250" s="55"/>
      <c r="BY250" s="55"/>
      <c r="BZ250" s="55"/>
      <c r="CA250" s="55"/>
      <c r="CB250" s="55"/>
      <c r="CC250" s="55"/>
      <c r="CD250" s="55"/>
      <c r="CE250" s="55"/>
      <c r="CF250" s="47"/>
      <c r="CG250" s="74"/>
    </row>
    <row r="251" spans="1:85" ht="12.75">
      <c r="A251" s="44">
        <v>634022</v>
      </c>
      <c r="B251" s="45" t="s">
        <v>216</v>
      </c>
      <c r="C251" s="38">
        <f>SUM(BY251:CF251)+BX251</f>
        <v>0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58"/>
      <c r="BT251" s="85"/>
      <c r="BU251" s="85"/>
      <c r="BV251" s="85"/>
      <c r="BW251" s="85"/>
      <c r="BX251" s="55"/>
      <c r="BY251" s="55"/>
      <c r="BZ251" s="55"/>
      <c r="CA251" s="55"/>
      <c r="CB251" s="55"/>
      <c r="CC251" s="55"/>
      <c r="CD251" s="55"/>
      <c r="CE251" s="55"/>
      <c r="CF251" s="47"/>
      <c r="CG251" s="74"/>
    </row>
    <row r="252" spans="1:85" ht="12.75">
      <c r="A252" s="28">
        <v>635</v>
      </c>
      <c r="B252" s="29" t="s">
        <v>217</v>
      </c>
      <c r="C252" s="30">
        <f>C253+C256+C259</f>
        <v>7439.11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61"/>
      <c r="BT252" s="86"/>
      <c r="BU252" s="86"/>
      <c r="BV252" s="86"/>
      <c r="BW252" s="86"/>
      <c r="BX252" s="33">
        <f aca="true" t="shared" si="120" ref="BX252:CF252">BX253+BX256+BX259</f>
        <v>0</v>
      </c>
      <c r="BY252" s="33">
        <f t="shared" si="120"/>
        <v>0</v>
      </c>
      <c r="BZ252" s="33">
        <f t="shared" si="120"/>
        <v>7439.11</v>
      </c>
      <c r="CA252" s="33">
        <f t="shared" si="120"/>
        <v>0</v>
      </c>
      <c r="CB252" s="33">
        <f t="shared" si="120"/>
        <v>0</v>
      </c>
      <c r="CC252" s="33">
        <f t="shared" si="120"/>
        <v>0</v>
      </c>
      <c r="CD252" s="33">
        <f t="shared" si="120"/>
        <v>0</v>
      </c>
      <c r="CE252" s="33">
        <f t="shared" si="120"/>
        <v>0</v>
      </c>
      <c r="CF252" s="32">
        <f t="shared" si="120"/>
        <v>0</v>
      </c>
      <c r="CG252" s="74"/>
    </row>
    <row r="253" spans="1:85" ht="12.75">
      <c r="A253" s="36">
        <v>63501</v>
      </c>
      <c r="B253" s="37" t="s">
        <v>218</v>
      </c>
      <c r="C253" s="38">
        <f>C254+C255</f>
        <v>7439.11</v>
      </c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62"/>
      <c r="BT253" s="83"/>
      <c r="BU253" s="83"/>
      <c r="BV253" s="83"/>
      <c r="BW253" s="83"/>
      <c r="BX253" s="43">
        <f aca="true" t="shared" si="121" ref="BX253:CF253">BX254+BX255</f>
        <v>0</v>
      </c>
      <c r="BY253" s="43">
        <f t="shared" si="121"/>
        <v>0</v>
      </c>
      <c r="BZ253" s="43">
        <f t="shared" si="121"/>
        <v>7439.11</v>
      </c>
      <c r="CA253" s="43">
        <f t="shared" si="121"/>
        <v>0</v>
      </c>
      <c r="CB253" s="43">
        <f t="shared" si="121"/>
        <v>0</v>
      </c>
      <c r="CC253" s="43">
        <f t="shared" si="121"/>
        <v>0</v>
      </c>
      <c r="CD253" s="43">
        <f t="shared" si="121"/>
        <v>0</v>
      </c>
      <c r="CE253" s="43">
        <f t="shared" si="121"/>
        <v>0</v>
      </c>
      <c r="CF253" s="42">
        <f t="shared" si="121"/>
        <v>0</v>
      </c>
      <c r="CG253" s="74"/>
    </row>
    <row r="254" spans="1:85" ht="12.75">
      <c r="A254" s="44">
        <v>635011</v>
      </c>
      <c r="B254" s="45" t="s">
        <v>219</v>
      </c>
      <c r="C254" s="38">
        <f>SUM(BY254:CF254)+BX254</f>
        <v>7439.11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62"/>
      <c r="BT254" s="85"/>
      <c r="BU254" s="85"/>
      <c r="BV254" s="85"/>
      <c r="BW254" s="85"/>
      <c r="BX254" s="55"/>
      <c r="BY254" s="55"/>
      <c r="BZ254" s="54">
        <v>7439.11</v>
      </c>
      <c r="CA254" s="55"/>
      <c r="CB254" s="55"/>
      <c r="CC254" s="55"/>
      <c r="CD254" s="55"/>
      <c r="CE254" s="55"/>
      <c r="CF254" s="47"/>
      <c r="CG254" s="74"/>
    </row>
    <row r="255" spans="1:85" ht="12.75">
      <c r="A255" s="44">
        <v>635012</v>
      </c>
      <c r="B255" s="45" t="s">
        <v>220</v>
      </c>
      <c r="C255" s="38">
        <f>SUM(BY255:CF255)+BX255</f>
        <v>0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62"/>
      <c r="BT255" s="85"/>
      <c r="BU255" s="85"/>
      <c r="BV255" s="85"/>
      <c r="BW255" s="85"/>
      <c r="BX255" s="55"/>
      <c r="BY255" s="55"/>
      <c r="BZ255" s="55"/>
      <c r="CA255" s="55"/>
      <c r="CB255" s="55"/>
      <c r="CC255" s="55"/>
      <c r="CD255" s="55"/>
      <c r="CE255" s="55"/>
      <c r="CF255" s="47"/>
      <c r="CG255" s="74"/>
    </row>
    <row r="256" spans="1:85" ht="12.75">
      <c r="A256" s="36">
        <v>63502</v>
      </c>
      <c r="B256" s="37" t="s">
        <v>221</v>
      </c>
      <c r="C256" s="38">
        <f>C257+C258</f>
        <v>0</v>
      </c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62"/>
      <c r="BT256" s="83"/>
      <c r="BU256" s="83"/>
      <c r="BV256" s="83"/>
      <c r="BW256" s="83"/>
      <c r="BX256" s="43">
        <f aca="true" t="shared" si="122" ref="BX256:CF256">BX257+BX258</f>
        <v>0</v>
      </c>
      <c r="BY256" s="43">
        <f t="shared" si="122"/>
        <v>0</v>
      </c>
      <c r="BZ256" s="43">
        <f t="shared" si="122"/>
        <v>0</v>
      </c>
      <c r="CA256" s="43">
        <f t="shared" si="122"/>
        <v>0</v>
      </c>
      <c r="CB256" s="43">
        <f t="shared" si="122"/>
        <v>0</v>
      </c>
      <c r="CC256" s="43">
        <f t="shared" si="122"/>
        <v>0</v>
      </c>
      <c r="CD256" s="43">
        <f t="shared" si="122"/>
        <v>0</v>
      </c>
      <c r="CE256" s="43">
        <f t="shared" si="122"/>
        <v>0</v>
      </c>
      <c r="CF256" s="42">
        <f t="shared" si="122"/>
        <v>0</v>
      </c>
      <c r="CG256" s="74"/>
    </row>
    <row r="257" spans="1:85" ht="12.75">
      <c r="A257" s="44">
        <v>635021</v>
      </c>
      <c r="B257" s="45" t="s">
        <v>222</v>
      </c>
      <c r="C257" s="38">
        <f>SUM(BY257:CF257)+BX257</f>
        <v>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62"/>
      <c r="BT257" s="85"/>
      <c r="BU257" s="85"/>
      <c r="BV257" s="85"/>
      <c r="BW257" s="85"/>
      <c r="BX257" s="55"/>
      <c r="BY257" s="55"/>
      <c r="BZ257" s="55"/>
      <c r="CA257" s="55"/>
      <c r="CB257" s="55"/>
      <c r="CC257" s="55"/>
      <c r="CD257" s="55"/>
      <c r="CE257" s="55"/>
      <c r="CF257" s="47"/>
      <c r="CG257" s="74"/>
    </row>
    <row r="258" spans="1:85" ht="12.75">
      <c r="A258" s="44">
        <v>635022</v>
      </c>
      <c r="B258" s="45" t="s">
        <v>223</v>
      </c>
      <c r="C258" s="38">
        <f>SUM(BY258:CF258)+BX258</f>
        <v>0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62"/>
      <c r="BT258" s="85"/>
      <c r="BU258" s="85"/>
      <c r="BV258" s="85"/>
      <c r="BW258" s="85"/>
      <c r="BX258" s="55"/>
      <c r="BY258" s="55"/>
      <c r="BZ258" s="55"/>
      <c r="CA258" s="55"/>
      <c r="CB258" s="55"/>
      <c r="CC258" s="55"/>
      <c r="CD258" s="55"/>
      <c r="CE258" s="55"/>
      <c r="CF258" s="47"/>
      <c r="CG258" s="74"/>
    </row>
    <row r="259" spans="1:85" ht="12.75">
      <c r="A259" s="36">
        <v>63599</v>
      </c>
      <c r="B259" s="37" t="s">
        <v>224</v>
      </c>
      <c r="C259" s="38">
        <f>C260+C261</f>
        <v>0</v>
      </c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62"/>
      <c r="BT259" s="83"/>
      <c r="BU259" s="83"/>
      <c r="BV259" s="83"/>
      <c r="BW259" s="83"/>
      <c r="BX259" s="43">
        <f aca="true" t="shared" si="123" ref="BX259:CF259">BX260+BX261</f>
        <v>0</v>
      </c>
      <c r="BY259" s="43">
        <f t="shared" si="123"/>
        <v>0</v>
      </c>
      <c r="BZ259" s="43">
        <f t="shared" si="123"/>
        <v>0</v>
      </c>
      <c r="CA259" s="43">
        <f t="shared" si="123"/>
        <v>0</v>
      </c>
      <c r="CB259" s="43">
        <f t="shared" si="123"/>
        <v>0</v>
      </c>
      <c r="CC259" s="43">
        <f t="shared" si="123"/>
        <v>0</v>
      </c>
      <c r="CD259" s="43">
        <f t="shared" si="123"/>
        <v>0</v>
      </c>
      <c r="CE259" s="43">
        <f t="shared" si="123"/>
        <v>0</v>
      </c>
      <c r="CF259" s="42">
        <f t="shared" si="123"/>
        <v>0</v>
      </c>
      <c r="CG259" s="74"/>
    </row>
    <row r="260" spans="1:85" ht="12.75">
      <c r="A260" s="44">
        <v>635991</v>
      </c>
      <c r="B260" s="45" t="s">
        <v>163</v>
      </c>
      <c r="C260" s="38">
        <f>SUM(BY260:CF260)+BX260</f>
        <v>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56"/>
      <c r="BT260" s="85"/>
      <c r="BU260" s="85"/>
      <c r="BV260" s="85"/>
      <c r="BW260" s="85"/>
      <c r="BX260" s="55"/>
      <c r="BY260" s="55"/>
      <c r="BZ260" s="55"/>
      <c r="CA260" s="55"/>
      <c r="CB260" s="55"/>
      <c r="CC260" s="55"/>
      <c r="CD260" s="55"/>
      <c r="CE260" s="55"/>
      <c r="CF260" s="47"/>
      <c r="CG260" s="74"/>
    </row>
    <row r="261" spans="1:85" ht="12.75">
      <c r="A261" s="44">
        <v>635992</v>
      </c>
      <c r="B261" s="45" t="s">
        <v>225</v>
      </c>
      <c r="C261" s="38">
        <f>SUM(BY261:CF261)+BX261</f>
        <v>0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56"/>
      <c r="BT261" s="85"/>
      <c r="BU261" s="85"/>
      <c r="BV261" s="85"/>
      <c r="BW261" s="85"/>
      <c r="BX261" s="55"/>
      <c r="BY261" s="55"/>
      <c r="BZ261" s="55"/>
      <c r="CA261" s="55"/>
      <c r="CB261" s="55"/>
      <c r="CC261" s="55"/>
      <c r="CD261" s="55"/>
      <c r="CE261" s="55"/>
      <c r="CF261" s="47"/>
      <c r="CG261" s="74"/>
    </row>
    <row r="262" spans="1:85" ht="12.75">
      <c r="A262" s="28">
        <v>636</v>
      </c>
      <c r="B262" s="29" t="s">
        <v>165</v>
      </c>
      <c r="C262" s="30">
        <f>C263+C264+C265+C266+C267+C268+C269+C270</f>
        <v>-9298022.729999999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56"/>
      <c r="BT262" s="86"/>
      <c r="BU262" s="86"/>
      <c r="BV262" s="86"/>
      <c r="BW262" s="86"/>
      <c r="BX262" s="33">
        <f aca="true" t="shared" si="124" ref="BX262:CF262">BX263+BX264+BX265+BX266+BX267+BX268+BX269+BX270</f>
        <v>0</v>
      </c>
      <c r="BY262" s="33">
        <f t="shared" si="124"/>
        <v>0</v>
      </c>
      <c r="BZ262" s="33">
        <f t="shared" si="124"/>
        <v>-9298022.729999999</v>
      </c>
      <c r="CA262" s="33">
        <f t="shared" si="124"/>
        <v>0</v>
      </c>
      <c r="CB262" s="33">
        <f t="shared" si="124"/>
        <v>0</v>
      </c>
      <c r="CC262" s="33">
        <f t="shared" si="124"/>
        <v>0</v>
      </c>
      <c r="CD262" s="33">
        <f t="shared" si="124"/>
        <v>0</v>
      </c>
      <c r="CE262" s="33">
        <f t="shared" si="124"/>
        <v>0</v>
      </c>
      <c r="CF262" s="32">
        <f t="shared" si="124"/>
        <v>0</v>
      </c>
      <c r="CG262" s="74"/>
    </row>
    <row r="263" spans="1:85" ht="12.75">
      <c r="A263" s="36">
        <v>63601</v>
      </c>
      <c r="B263" s="37" t="s">
        <v>166</v>
      </c>
      <c r="C263" s="38">
        <f aca="true" t="shared" si="125" ref="C263:C270">SUM(BY263:CF263)+BX263</f>
        <v>-4020345.48</v>
      </c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56"/>
      <c r="BT263" s="83"/>
      <c r="BU263" s="83"/>
      <c r="BV263" s="83"/>
      <c r="BW263" s="83"/>
      <c r="BX263" s="54"/>
      <c r="BY263" s="54"/>
      <c r="BZ263" s="54">
        <v>-4020345.48</v>
      </c>
      <c r="CA263" s="54"/>
      <c r="CB263" s="54"/>
      <c r="CC263" s="54"/>
      <c r="CD263" s="54"/>
      <c r="CE263" s="54"/>
      <c r="CF263" s="40"/>
      <c r="CG263" s="74"/>
    </row>
    <row r="264" spans="1:85" ht="12.75">
      <c r="A264" s="36">
        <v>63602</v>
      </c>
      <c r="B264" s="37" t="s">
        <v>226</v>
      </c>
      <c r="C264" s="38">
        <f t="shared" si="125"/>
        <v>-2667459.71</v>
      </c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56"/>
      <c r="BT264" s="83"/>
      <c r="BU264" s="83"/>
      <c r="BV264" s="83"/>
      <c r="BW264" s="83"/>
      <c r="BX264" s="54"/>
      <c r="BY264" s="54"/>
      <c r="BZ264" s="54">
        <v>-2667459.71</v>
      </c>
      <c r="CA264" s="54"/>
      <c r="CB264" s="54"/>
      <c r="CC264" s="54"/>
      <c r="CD264" s="54"/>
      <c r="CE264" s="54"/>
      <c r="CF264" s="40"/>
      <c r="CG264" s="74"/>
    </row>
    <row r="265" spans="1:85" ht="12.75">
      <c r="A265" s="36">
        <v>63603</v>
      </c>
      <c r="B265" s="37" t="s">
        <v>168</v>
      </c>
      <c r="C265" s="38">
        <f t="shared" si="125"/>
        <v>-589322.27</v>
      </c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56"/>
      <c r="BT265" s="83"/>
      <c r="BU265" s="83"/>
      <c r="BV265" s="83"/>
      <c r="BW265" s="83"/>
      <c r="BX265" s="54"/>
      <c r="BY265" s="54"/>
      <c r="BZ265" s="54">
        <v>-589322.27</v>
      </c>
      <c r="CA265" s="54"/>
      <c r="CB265" s="54"/>
      <c r="CC265" s="54"/>
      <c r="CD265" s="54"/>
      <c r="CE265" s="54"/>
      <c r="CF265" s="40"/>
      <c r="CG265" s="74"/>
    </row>
    <row r="266" spans="1:85" ht="12.75">
      <c r="A266" s="36">
        <v>63604</v>
      </c>
      <c r="B266" s="37" t="s">
        <v>169</v>
      </c>
      <c r="C266" s="38">
        <f t="shared" si="125"/>
        <v>0</v>
      </c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56"/>
      <c r="BT266" s="83"/>
      <c r="BU266" s="83"/>
      <c r="BV266" s="83"/>
      <c r="BW266" s="83"/>
      <c r="BX266" s="54"/>
      <c r="BY266" s="54"/>
      <c r="BZ266" s="54">
        <v>0</v>
      </c>
      <c r="CA266" s="54"/>
      <c r="CB266" s="54"/>
      <c r="CC266" s="54"/>
      <c r="CD266" s="54"/>
      <c r="CE266" s="54"/>
      <c r="CF266" s="40"/>
      <c r="CG266" s="74"/>
    </row>
    <row r="267" spans="1:85" ht="12.75">
      <c r="A267" s="36">
        <v>63605</v>
      </c>
      <c r="B267" s="37" t="s">
        <v>170</v>
      </c>
      <c r="C267" s="38">
        <f t="shared" si="125"/>
        <v>-11207.38</v>
      </c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56"/>
      <c r="BT267" s="83"/>
      <c r="BU267" s="83"/>
      <c r="BV267" s="83"/>
      <c r="BW267" s="83"/>
      <c r="BX267" s="54"/>
      <c r="BY267" s="54"/>
      <c r="BZ267" s="54">
        <v>-11207.38</v>
      </c>
      <c r="CA267" s="54"/>
      <c r="CB267" s="54"/>
      <c r="CC267" s="54"/>
      <c r="CD267" s="54"/>
      <c r="CE267" s="54"/>
      <c r="CF267" s="40"/>
      <c r="CG267" s="74"/>
    </row>
    <row r="268" spans="1:85" ht="12.75">
      <c r="A268" s="36">
        <v>63606</v>
      </c>
      <c r="B268" s="37" t="s">
        <v>227</v>
      </c>
      <c r="C268" s="38">
        <f t="shared" si="125"/>
        <v>-446.39</v>
      </c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56"/>
      <c r="BT268" s="83"/>
      <c r="BU268" s="83"/>
      <c r="BV268" s="83"/>
      <c r="BW268" s="83"/>
      <c r="BX268" s="54"/>
      <c r="BY268" s="54"/>
      <c r="BZ268" s="54">
        <v>-446.39</v>
      </c>
      <c r="CA268" s="54"/>
      <c r="CB268" s="54"/>
      <c r="CC268" s="54"/>
      <c r="CD268" s="54"/>
      <c r="CE268" s="54"/>
      <c r="CF268" s="40"/>
      <c r="CG268" s="74"/>
    </row>
    <row r="269" spans="1:85" ht="12.75">
      <c r="A269" s="36">
        <v>63607</v>
      </c>
      <c r="B269" s="37" t="s">
        <v>172</v>
      </c>
      <c r="C269" s="38">
        <f t="shared" si="125"/>
        <v>206827.79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56"/>
      <c r="BT269" s="83"/>
      <c r="BU269" s="83"/>
      <c r="BV269" s="83"/>
      <c r="BW269" s="83"/>
      <c r="BX269" s="54"/>
      <c r="BY269" s="54"/>
      <c r="BZ269" s="54">
        <v>206827.79</v>
      </c>
      <c r="CA269" s="54"/>
      <c r="CB269" s="54"/>
      <c r="CC269" s="54"/>
      <c r="CD269" s="54"/>
      <c r="CE269" s="54"/>
      <c r="CF269" s="40"/>
      <c r="CG269" s="74"/>
    </row>
    <row r="270" spans="1:85" ht="12.75">
      <c r="A270" s="36">
        <v>63699</v>
      </c>
      <c r="B270" s="37" t="s">
        <v>173</v>
      </c>
      <c r="C270" s="38">
        <f t="shared" si="125"/>
        <v>-2216069.29</v>
      </c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56"/>
      <c r="BT270" s="83"/>
      <c r="BU270" s="83"/>
      <c r="BV270" s="83"/>
      <c r="BW270" s="83"/>
      <c r="BX270" s="54"/>
      <c r="BY270" s="54"/>
      <c r="BZ270" s="54">
        <v>-2216069.29</v>
      </c>
      <c r="CA270" s="54"/>
      <c r="CB270" s="54"/>
      <c r="CC270" s="54"/>
      <c r="CD270" s="54"/>
      <c r="CE270" s="54"/>
      <c r="CF270" s="40"/>
      <c r="CG270" s="74"/>
    </row>
    <row r="271" spans="1:85" ht="12.75">
      <c r="A271" s="28">
        <v>637</v>
      </c>
      <c r="B271" s="29" t="s">
        <v>228</v>
      </c>
      <c r="C271" s="30">
        <f>C272+C273+C274+C275+C276</f>
        <v>-6674020.06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56"/>
      <c r="BT271" s="86"/>
      <c r="BU271" s="86"/>
      <c r="BV271" s="86"/>
      <c r="BW271" s="86"/>
      <c r="BX271" s="33">
        <f aca="true" t="shared" si="126" ref="BX271:CF271">BX272+BX273+BX274+BX275+BX276</f>
        <v>0</v>
      </c>
      <c r="BY271" s="33">
        <f t="shared" si="126"/>
        <v>0</v>
      </c>
      <c r="BZ271" s="33">
        <f t="shared" si="126"/>
        <v>-6674020.06</v>
      </c>
      <c r="CA271" s="33">
        <f t="shared" si="126"/>
        <v>0</v>
      </c>
      <c r="CB271" s="33">
        <f t="shared" si="126"/>
        <v>0</v>
      </c>
      <c r="CC271" s="33">
        <f t="shared" si="126"/>
        <v>0</v>
      </c>
      <c r="CD271" s="33">
        <f t="shared" si="126"/>
        <v>0</v>
      </c>
      <c r="CE271" s="33">
        <f t="shared" si="126"/>
        <v>0</v>
      </c>
      <c r="CF271" s="32">
        <f t="shared" si="126"/>
        <v>0</v>
      </c>
      <c r="CG271" s="74"/>
    </row>
    <row r="272" spans="1:85" ht="12.75">
      <c r="A272" s="36">
        <v>63701</v>
      </c>
      <c r="B272" s="37" t="s">
        <v>229</v>
      </c>
      <c r="C272" s="38">
        <f aca="true" t="shared" si="127" ref="C272:C277">SUM(BY272:CF272)+BX272</f>
        <v>0</v>
      </c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56"/>
      <c r="BT272" s="83"/>
      <c r="BU272" s="83"/>
      <c r="BV272" s="83"/>
      <c r="BW272" s="83"/>
      <c r="BX272" s="54"/>
      <c r="BY272" s="54"/>
      <c r="BZ272" s="54"/>
      <c r="CA272" s="54"/>
      <c r="CB272" s="54"/>
      <c r="CC272" s="54"/>
      <c r="CD272" s="54"/>
      <c r="CE272" s="54"/>
      <c r="CF272" s="40"/>
      <c r="CG272" s="74"/>
    </row>
    <row r="273" spans="1:85" ht="12.75">
      <c r="A273" s="36">
        <v>63702</v>
      </c>
      <c r="B273" s="37" t="s">
        <v>230</v>
      </c>
      <c r="C273" s="38">
        <f t="shared" si="127"/>
        <v>0</v>
      </c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56"/>
      <c r="BT273" s="83"/>
      <c r="BU273" s="83"/>
      <c r="BV273" s="83"/>
      <c r="BW273" s="83"/>
      <c r="BX273" s="54"/>
      <c r="BY273" s="54"/>
      <c r="BZ273" s="54"/>
      <c r="CA273" s="54"/>
      <c r="CB273" s="54"/>
      <c r="CC273" s="54"/>
      <c r="CD273" s="54"/>
      <c r="CE273" s="54"/>
      <c r="CF273" s="40"/>
      <c r="CG273" s="74"/>
    </row>
    <row r="274" spans="1:85" ht="12.75">
      <c r="A274" s="36">
        <v>63703</v>
      </c>
      <c r="B274" s="37" t="s">
        <v>231</v>
      </c>
      <c r="C274" s="38">
        <f t="shared" si="127"/>
        <v>0</v>
      </c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56"/>
      <c r="BT274" s="83"/>
      <c r="BU274" s="83"/>
      <c r="BV274" s="83"/>
      <c r="BW274" s="83"/>
      <c r="BX274" s="54"/>
      <c r="BY274" s="54"/>
      <c r="BZ274" s="54"/>
      <c r="CA274" s="54"/>
      <c r="CB274" s="54"/>
      <c r="CC274" s="54"/>
      <c r="CD274" s="54"/>
      <c r="CE274" s="54"/>
      <c r="CF274" s="40"/>
      <c r="CG274" s="74"/>
    </row>
    <row r="275" spans="1:85" ht="12.75">
      <c r="A275" s="36">
        <v>63704</v>
      </c>
      <c r="B275" s="37" t="s">
        <v>232</v>
      </c>
      <c r="C275" s="38">
        <f t="shared" si="127"/>
        <v>-6674020.06</v>
      </c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56"/>
      <c r="BT275" s="83"/>
      <c r="BU275" s="83"/>
      <c r="BV275" s="83"/>
      <c r="BW275" s="83"/>
      <c r="BX275" s="54"/>
      <c r="BY275" s="54"/>
      <c r="BZ275" s="54">
        <v>-6674020.06</v>
      </c>
      <c r="CA275" s="54"/>
      <c r="CB275" s="54"/>
      <c r="CC275" s="54"/>
      <c r="CD275" s="54"/>
      <c r="CE275" s="54"/>
      <c r="CF275" s="40"/>
      <c r="CG275" s="74"/>
    </row>
    <row r="276" spans="1:85" ht="12.75">
      <c r="A276" s="36">
        <v>63705</v>
      </c>
      <c r="B276" s="37" t="s">
        <v>233</v>
      </c>
      <c r="C276" s="38">
        <f t="shared" si="127"/>
        <v>0</v>
      </c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56"/>
      <c r="BT276" s="83"/>
      <c r="BU276" s="83"/>
      <c r="BV276" s="83"/>
      <c r="BW276" s="83"/>
      <c r="BX276" s="54"/>
      <c r="BY276" s="54"/>
      <c r="BZ276" s="54"/>
      <c r="CA276" s="54"/>
      <c r="CB276" s="54"/>
      <c r="CC276" s="54"/>
      <c r="CD276" s="54"/>
      <c r="CE276" s="54"/>
      <c r="CF276" s="40"/>
      <c r="CG276" s="74"/>
    </row>
    <row r="277" spans="1:85" ht="12.75">
      <c r="A277" s="28">
        <v>638</v>
      </c>
      <c r="B277" s="29" t="s">
        <v>234</v>
      </c>
      <c r="C277" s="38">
        <f t="shared" si="127"/>
        <v>0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56"/>
      <c r="BT277" s="86"/>
      <c r="BU277" s="86"/>
      <c r="BV277" s="86"/>
      <c r="BW277" s="86"/>
      <c r="BX277" s="54"/>
      <c r="BY277" s="54"/>
      <c r="BZ277" s="54"/>
      <c r="CA277" s="54"/>
      <c r="CB277" s="54"/>
      <c r="CC277" s="54"/>
      <c r="CD277" s="54"/>
      <c r="CE277" s="54"/>
      <c r="CF277" s="40"/>
      <c r="CG277" s="74"/>
    </row>
    <row r="278" spans="1:85" ht="12.75">
      <c r="A278" s="28">
        <v>639</v>
      </c>
      <c r="B278" s="29" t="s">
        <v>235</v>
      </c>
      <c r="C278" s="30">
        <f>C279+C289+C298+C307+C308+C311+C314+C318+C319</f>
        <v>0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56"/>
      <c r="BT278" s="86"/>
      <c r="BU278" s="86"/>
      <c r="BV278" s="86"/>
      <c r="BW278" s="86"/>
      <c r="BX278" s="33">
        <f aca="true" t="shared" si="128" ref="BX278:CF278">BX279+BX289+BX298+BX307+BX308+BX311+BX314+BX318+BX319</f>
        <v>0</v>
      </c>
      <c r="BY278" s="33">
        <f t="shared" si="128"/>
        <v>0</v>
      </c>
      <c r="BZ278" s="33">
        <f t="shared" si="128"/>
        <v>0</v>
      </c>
      <c r="CA278" s="33">
        <f t="shared" si="128"/>
        <v>0</v>
      </c>
      <c r="CB278" s="33">
        <f t="shared" si="128"/>
        <v>0</v>
      </c>
      <c r="CC278" s="33">
        <f t="shared" si="128"/>
        <v>0</v>
      </c>
      <c r="CD278" s="33">
        <f t="shared" si="128"/>
        <v>0</v>
      </c>
      <c r="CE278" s="33">
        <f t="shared" si="128"/>
        <v>0</v>
      </c>
      <c r="CF278" s="32">
        <f t="shared" si="128"/>
        <v>0</v>
      </c>
      <c r="CG278" s="74"/>
    </row>
    <row r="279" spans="1:85" ht="12.75">
      <c r="A279" s="36">
        <v>63901</v>
      </c>
      <c r="B279" s="37" t="s">
        <v>236</v>
      </c>
      <c r="C279" s="38">
        <f>C280+C281+C282+C283+C284+C285+C286+C287+C288</f>
        <v>0</v>
      </c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56"/>
      <c r="BT279" s="83"/>
      <c r="BU279" s="83"/>
      <c r="BV279" s="83"/>
      <c r="BW279" s="83"/>
      <c r="BX279" s="43">
        <f aca="true" t="shared" si="129" ref="BX279:CF279">BX280+BX281+BX282+BX283+BX284+BX285+BX286+BX287+BX288</f>
        <v>0</v>
      </c>
      <c r="BY279" s="43">
        <f t="shared" si="129"/>
        <v>0</v>
      </c>
      <c r="BZ279" s="43">
        <f t="shared" si="129"/>
        <v>0</v>
      </c>
      <c r="CA279" s="43">
        <f t="shared" si="129"/>
        <v>0</v>
      </c>
      <c r="CB279" s="43">
        <f t="shared" si="129"/>
        <v>0</v>
      </c>
      <c r="CC279" s="43">
        <f t="shared" si="129"/>
        <v>0</v>
      </c>
      <c r="CD279" s="43">
        <f t="shared" si="129"/>
        <v>0</v>
      </c>
      <c r="CE279" s="43">
        <f t="shared" si="129"/>
        <v>0</v>
      </c>
      <c r="CF279" s="42">
        <f t="shared" si="129"/>
        <v>0</v>
      </c>
      <c r="CG279" s="74"/>
    </row>
    <row r="280" spans="1:85" ht="12.75">
      <c r="A280" s="44">
        <v>639011</v>
      </c>
      <c r="B280" s="45" t="s">
        <v>237</v>
      </c>
      <c r="C280" s="38">
        <f aca="true" t="shared" si="130" ref="C280:C288">SUM(BY280:CF280)+BX280</f>
        <v>0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56"/>
      <c r="BT280" s="85"/>
      <c r="BU280" s="85"/>
      <c r="BV280" s="85"/>
      <c r="BW280" s="85"/>
      <c r="BX280" s="55"/>
      <c r="BY280" s="55"/>
      <c r="BZ280" s="55"/>
      <c r="CA280" s="55"/>
      <c r="CB280" s="55"/>
      <c r="CC280" s="55"/>
      <c r="CD280" s="55"/>
      <c r="CE280" s="55"/>
      <c r="CF280" s="47"/>
      <c r="CG280" s="74"/>
    </row>
    <row r="281" spans="1:85" ht="12.75">
      <c r="A281" s="44">
        <v>639012</v>
      </c>
      <c r="B281" s="45" t="s">
        <v>238</v>
      </c>
      <c r="C281" s="38">
        <f t="shared" si="130"/>
        <v>0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56"/>
      <c r="BT281" s="85"/>
      <c r="BU281" s="85"/>
      <c r="BV281" s="85"/>
      <c r="BW281" s="85"/>
      <c r="BX281" s="55"/>
      <c r="BY281" s="55"/>
      <c r="BZ281" s="55"/>
      <c r="CA281" s="55"/>
      <c r="CB281" s="55"/>
      <c r="CC281" s="55"/>
      <c r="CD281" s="55"/>
      <c r="CE281" s="55"/>
      <c r="CF281" s="47"/>
      <c r="CG281" s="74"/>
    </row>
    <row r="282" spans="1:85" ht="12.75">
      <c r="A282" s="44">
        <v>639013</v>
      </c>
      <c r="B282" s="45" t="s">
        <v>239</v>
      </c>
      <c r="C282" s="38">
        <f t="shared" si="130"/>
        <v>0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56"/>
      <c r="BT282" s="85"/>
      <c r="BU282" s="85"/>
      <c r="BV282" s="85"/>
      <c r="BW282" s="85"/>
      <c r="BX282" s="55"/>
      <c r="BY282" s="55"/>
      <c r="BZ282" s="55"/>
      <c r="CA282" s="55"/>
      <c r="CB282" s="55"/>
      <c r="CC282" s="55"/>
      <c r="CD282" s="55"/>
      <c r="CE282" s="55"/>
      <c r="CF282" s="47"/>
      <c r="CG282" s="74"/>
    </row>
    <row r="283" spans="1:85" ht="12.75">
      <c r="A283" s="44">
        <v>639014</v>
      </c>
      <c r="B283" s="45" t="s">
        <v>240</v>
      </c>
      <c r="C283" s="38">
        <f t="shared" si="130"/>
        <v>0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56"/>
      <c r="BT283" s="85"/>
      <c r="BU283" s="85"/>
      <c r="BV283" s="85"/>
      <c r="BW283" s="85"/>
      <c r="BX283" s="55"/>
      <c r="BY283" s="55"/>
      <c r="BZ283" s="55"/>
      <c r="CA283" s="55"/>
      <c r="CB283" s="55"/>
      <c r="CC283" s="55"/>
      <c r="CD283" s="55"/>
      <c r="CE283" s="55"/>
      <c r="CF283" s="47"/>
      <c r="CG283" s="74"/>
    </row>
    <row r="284" spans="1:85" ht="12.75">
      <c r="A284" s="44">
        <v>639015</v>
      </c>
      <c r="B284" s="45" t="s">
        <v>241</v>
      </c>
      <c r="C284" s="38">
        <f t="shared" si="130"/>
        <v>0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56"/>
      <c r="BT284" s="85"/>
      <c r="BU284" s="85"/>
      <c r="BV284" s="85"/>
      <c r="BW284" s="85"/>
      <c r="BX284" s="55"/>
      <c r="BY284" s="55"/>
      <c r="BZ284" s="55"/>
      <c r="CA284" s="55"/>
      <c r="CB284" s="55"/>
      <c r="CC284" s="55"/>
      <c r="CD284" s="55"/>
      <c r="CE284" s="55"/>
      <c r="CF284" s="47"/>
      <c r="CG284" s="74"/>
    </row>
    <row r="285" spans="1:85" ht="12.75">
      <c r="A285" s="44">
        <v>639016</v>
      </c>
      <c r="B285" s="45" t="s">
        <v>242</v>
      </c>
      <c r="C285" s="38">
        <f t="shared" si="130"/>
        <v>0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56"/>
      <c r="BT285" s="85"/>
      <c r="BU285" s="85"/>
      <c r="BV285" s="85"/>
      <c r="BW285" s="85"/>
      <c r="BX285" s="55"/>
      <c r="BY285" s="55"/>
      <c r="BZ285" s="55"/>
      <c r="CA285" s="55"/>
      <c r="CB285" s="55"/>
      <c r="CC285" s="55"/>
      <c r="CD285" s="55"/>
      <c r="CE285" s="55"/>
      <c r="CF285" s="47"/>
      <c r="CG285" s="74"/>
    </row>
    <row r="286" spans="1:85" ht="12.75">
      <c r="A286" s="44">
        <v>639017</v>
      </c>
      <c r="B286" s="45" t="s">
        <v>243</v>
      </c>
      <c r="C286" s="38">
        <f t="shared" si="130"/>
        <v>0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56"/>
      <c r="BT286" s="85"/>
      <c r="BU286" s="85"/>
      <c r="BV286" s="85"/>
      <c r="BW286" s="85"/>
      <c r="BX286" s="55"/>
      <c r="BY286" s="55"/>
      <c r="BZ286" s="55"/>
      <c r="CA286" s="55"/>
      <c r="CB286" s="55"/>
      <c r="CC286" s="55"/>
      <c r="CD286" s="55"/>
      <c r="CE286" s="55"/>
      <c r="CF286" s="47"/>
      <c r="CG286" s="74"/>
    </row>
    <row r="287" spans="1:85" ht="12.75">
      <c r="A287" s="44">
        <v>639018</v>
      </c>
      <c r="B287" s="45" t="s">
        <v>244</v>
      </c>
      <c r="C287" s="38">
        <f t="shared" si="130"/>
        <v>0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56"/>
      <c r="BT287" s="85"/>
      <c r="BU287" s="85"/>
      <c r="BV287" s="85"/>
      <c r="BW287" s="85"/>
      <c r="BX287" s="55"/>
      <c r="BY287" s="55"/>
      <c r="BZ287" s="55"/>
      <c r="CA287" s="55"/>
      <c r="CB287" s="55"/>
      <c r="CC287" s="55"/>
      <c r="CD287" s="55"/>
      <c r="CE287" s="55"/>
      <c r="CF287" s="47"/>
      <c r="CG287" s="74"/>
    </row>
    <row r="288" spans="1:85" ht="12.75">
      <c r="A288" s="44">
        <v>639019</v>
      </c>
      <c r="B288" s="45" t="s">
        <v>245</v>
      </c>
      <c r="C288" s="38">
        <f t="shared" si="130"/>
        <v>0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56"/>
      <c r="BT288" s="85"/>
      <c r="BU288" s="85"/>
      <c r="BV288" s="85"/>
      <c r="BW288" s="85"/>
      <c r="BX288" s="55"/>
      <c r="BY288" s="55"/>
      <c r="BZ288" s="55"/>
      <c r="CA288" s="55"/>
      <c r="CB288" s="55"/>
      <c r="CC288" s="55"/>
      <c r="CD288" s="55"/>
      <c r="CE288" s="55"/>
      <c r="CF288" s="47"/>
      <c r="CG288" s="74"/>
    </row>
    <row r="289" spans="1:85" ht="12.75">
      <c r="A289" s="36">
        <v>63902</v>
      </c>
      <c r="B289" s="37" t="s">
        <v>246</v>
      </c>
      <c r="C289" s="38">
        <f>C290+C291+C292+C293+C294+C295+C296+C297</f>
        <v>0</v>
      </c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56"/>
      <c r="BT289" s="83"/>
      <c r="BU289" s="83"/>
      <c r="BV289" s="83"/>
      <c r="BW289" s="83"/>
      <c r="BX289" s="43">
        <f aca="true" t="shared" si="131" ref="BX289:CF289">BX290+BX291+BX292+BX293+BX294+BX295+BX296+BX297</f>
        <v>0</v>
      </c>
      <c r="BY289" s="43">
        <f t="shared" si="131"/>
        <v>0</v>
      </c>
      <c r="BZ289" s="43">
        <f t="shared" si="131"/>
        <v>0</v>
      </c>
      <c r="CA289" s="43">
        <f t="shared" si="131"/>
        <v>0</v>
      </c>
      <c r="CB289" s="43">
        <f t="shared" si="131"/>
        <v>0</v>
      </c>
      <c r="CC289" s="43">
        <f t="shared" si="131"/>
        <v>0</v>
      </c>
      <c r="CD289" s="43">
        <f t="shared" si="131"/>
        <v>0</v>
      </c>
      <c r="CE289" s="43">
        <f t="shared" si="131"/>
        <v>0</v>
      </c>
      <c r="CF289" s="42">
        <f t="shared" si="131"/>
        <v>0</v>
      </c>
      <c r="CG289" s="74"/>
    </row>
    <row r="290" spans="1:85" ht="12.75">
      <c r="A290" s="44">
        <v>639021</v>
      </c>
      <c r="B290" s="45" t="s">
        <v>237</v>
      </c>
      <c r="C290" s="38">
        <f aca="true" t="shared" si="132" ref="C290:C297">SUM(BY290:CF290)+BX290</f>
        <v>0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56"/>
      <c r="BT290" s="85"/>
      <c r="BU290" s="85"/>
      <c r="BV290" s="85"/>
      <c r="BW290" s="85"/>
      <c r="BX290" s="55"/>
      <c r="BY290" s="55"/>
      <c r="BZ290" s="55"/>
      <c r="CA290" s="55"/>
      <c r="CB290" s="55"/>
      <c r="CC290" s="55"/>
      <c r="CD290" s="55"/>
      <c r="CE290" s="55"/>
      <c r="CF290" s="47"/>
      <c r="CG290" s="74"/>
    </row>
    <row r="291" spans="1:85" ht="12.75">
      <c r="A291" s="44">
        <v>639022</v>
      </c>
      <c r="B291" s="45" t="s">
        <v>238</v>
      </c>
      <c r="C291" s="38">
        <f t="shared" si="132"/>
        <v>0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56"/>
      <c r="BT291" s="85"/>
      <c r="BU291" s="85"/>
      <c r="BV291" s="85"/>
      <c r="BW291" s="85"/>
      <c r="BX291" s="55"/>
      <c r="BY291" s="55"/>
      <c r="BZ291" s="55"/>
      <c r="CA291" s="55"/>
      <c r="CB291" s="55"/>
      <c r="CC291" s="55"/>
      <c r="CD291" s="55"/>
      <c r="CE291" s="55"/>
      <c r="CF291" s="47"/>
      <c r="CG291" s="74"/>
    </row>
    <row r="292" spans="1:85" ht="12.75">
      <c r="A292" s="44">
        <v>639023</v>
      </c>
      <c r="B292" s="45" t="s">
        <v>239</v>
      </c>
      <c r="C292" s="38">
        <f t="shared" si="132"/>
        <v>0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56"/>
      <c r="BT292" s="85"/>
      <c r="BU292" s="85"/>
      <c r="BV292" s="85"/>
      <c r="BW292" s="85"/>
      <c r="BX292" s="55"/>
      <c r="BY292" s="55"/>
      <c r="BZ292" s="55"/>
      <c r="CA292" s="55"/>
      <c r="CB292" s="55"/>
      <c r="CC292" s="55"/>
      <c r="CD292" s="55"/>
      <c r="CE292" s="55"/>
      <c r="CF292" s="47"/>
      <c r="CG292" s="74"/>
    </row>
    <row r="293" spans="1:85" ht="12.75">
      <c r="A293" s="44">
        <v>639024</v>
      </c>
      <c r="B293" s="45" t="s">
        <v>240</v>
      </c>
      <c r="C293" s="38">
        <f t="shared" si="132"/>
        <v>0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56"/>
      <c r="BT293" s="85"/>
      <c r="BU293" s="85"/>
      <c r="BV293" s="85"/>
      <c r="BW293" s="85"/>
      <c r="BX293" s="55"/>
      <c r="BY293" s="55"/>
      <c r="BZ293" s="55"/>
      <c r="CA293" s="55"/>
      <c r="CB293" s="55"/>
      <c r="CC293" s="55"/>
      <c r="CD293" s="55"/>
      <c r="CE293" s="55"/>
      <c r="CF293" s="47"/>
      <c r="CG293" s="74"/>
    </row>
    <row r="294" spans="1:85" ht="12.75">
      <c r="A294" s="44">
        <v>639025</v>
      </c>
      <c r="B294" s="45" t="s">
        <v>241</v>
      </c>
      <c r="C294" s="38">
        <f t="shared" si="132"/>
        <v>0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56"/>
      <c r="BT294" s="85"/>
      <c r="BU294" s="85"/>
      <c r="BV294" s="85"/>
      <c r="BW294" s="85"/>
      <c r="BX294" s="55"/>
      <c r="BY294" s="55"/>
      <c r="BZ294" s="55"/>
      <c r="CA294" s="55"/>
      <c r="CB294" s="55"/>
      <c r="CC294" s="55"/>
      <c r="CD294" s="55"/>
      <c r="CE294" s="55"/>
      <c r="CF294" s="47"/>
      <c r="CG294" s="74"/>
    </row>
    <row r="295" spans="1:85" ht="12.75">
      <c r="A295" s="44">
        <v>639026</v>
      </c>
      <c r="B295" s="45" t="s">
        <v>242</v>
      </c>
      <c r="C295" s="38">
        <f t="shared" si="132"/>
        <v>0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56"/>
      <c r="BT295" s="85"/>
      <c r="BU295" s="85"/>
      <c r="BV295" s="85"/>
      <c r="BW295" s="85"/>
      <c r="BX295" s="55"/>
      <c r="BY295" s="55"/>
      <c r="BZ295" s="55"/>
      <c r="CA295" s="55"/>
      <c r="CB295" s="55"/>
      <c r="CC295" s="55"/>
      <c r="CD295" s="55"/>
      <c r="CE295" s="55"/>
      <c r="CF295" s="47"/>
      <c r="CG295" s="74"/>
    </row>
    <row r="296" spans="1:85" ht="12.75">
      <c r="A296" s="44">
        <v>639027</v>
      </c>
      <c r="B296" s="45" t="s">
        <v>247</v>
      </c>
      <c r="C296" s="38">
        <f t="shared" si="132"/>
        <v>0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56"/>
      <c r="BT296" s="85"/>
      <c r="BU296" s="85"/>
      <c r="BV296" s="85"/>
      <c r="BW296" s="85"/>
      <c r="BX296" s="55"/>
      <c r="BY296" s="55"/>
      <c r="BZ296" s="55"/>
      <c r="CA296" s="55"/>
      <c r="CB296" s="55"/>
      <c r="CC296" s="55"/>
      <c r="CD296" s="55"/>
      <c r="CE296" s="55"/>
      <c r="CF296" s="47"/>
      <c r="CG296" s="74"/>
    </row>
    <row r="297" spans="1:85" ht="12.75">
      <c r="A297" s="44">
        <v>639029</v>
      </c>
      <c r="B297" s="45" t="s">
        <v>245</v>
      </c>
      <c r="C297" s="38">
        <f t="shared" si="132"/>
        <v>0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56"/>
      <c r="BT297" s="85"/>
      <c r="BU297" s="85"/>
      <c r="BV297" s="85"/>
      <c r="BW297" s="85"/>
      <c r="BX297" s="55"/>
      <c r="BY297" s="55"/>
      <c r="BZ297" s="55"/>
      <c r="CA297" s="55"/>
      <c r="CB297" s="55"/>
      <c r="CC297" s="55"/>
      <c r="CD297" s="55"/>
      <c r="CE297" s="55"/>
      <c r="CF297" s="47"/>
      <c r="CG297" s="74"/>
    </row>
    <row r="298" spans="1:85" ht="12.75">
      <c r="A298" s="36">
        <v>63903</v>
      </c>
      <c r="B298" s="37" t="s">
        <v>248</v>
      </c>
      <c r="C298" s="38">
        <f>C299+C300+C301+C302+C303+C304+C305+C306</f>
        <v>0</v>
      </c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56"/>
      <c r="BT298" s="83"/>
      <c r="BU298" s="83"/>
      <c r="BV298" s="83"/>
      <c r="BW298" s="83"/>
      <c r="BX298" s="43">
        <f aca="true" t="shared" si="133" ref="BX298:CF298">BX299+BX300+BX301+BX302+BX303+BX304+BX305+BX306</f>
        <v>0</v>
      </c>
      <c r="BY298" s="43">
        <f t="shared" si="133"/>
        <v>0</v>
      </c>
      <c r="BZ298" s="43">
        <f t="shared" si="133"/>
        <v>0</v>
      </c>
      <c r="CA298" s="43">
        <f t="shared" si="133"/>
        <v>0</v>
      </c>
      <c r="CB298" s="43">
        <f t="shared" si="133"/>
        <v>0</v>
      </c>
      <c r="CC298" s="43">
        <f t="shared" si="133"/>
        <v>0</v>
      </c>
      <c r="CD298" s="43">
        <f t="shared" si="133"/>
        <v>0</v>
      </c>
      <c r="CE298" s="43">
        <f t="shared" si="133"/>
        <v>0</v>
      </c>
      <c r="CF298" s="42">
        <f t="shared" si="133"/>
        <v>0</v>
      </c>
      <c r="CG298" s="74"/>
    </row>
    <row r="299" spans="1:85" ht="12.75">
      <c r="A299" s="44">
        <v>639031</v>
      </c>
      <c r="B299" s="45" t="s">
        <v>249</v>
      </c>
      <c r="C299" s="38">
        <f aca="true" t="shared" si="134" ref="C299:C307">SUM(BY299:CF299)+BX299</f>
        <v>0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56"/>
      <c r="BT299" s="85"/>
      <c r="BU299" s="85"/>
      <c r="BV299" s="85"/>
      <c r="BW299" s="85"/>
      <c r="BX299" s="55"/>
      <c r="BY299" s="55"/>
      <c r="BZ299" s="55"/>
      <c r="CA299" s="55"/>
      <c r="CB299" s="55"/>
      <c r="CC299" s="55"/>
      <c r="CD299" s="55"/>
      <c r="CE299" s="55"/>
      <c r="CF299" s="47"/>
      <c r="CG299" s="74"/>
    </row>
    <row r="300" spans="1:85" ht="12.75">
      <c r="A300" s="44">
        <v>639032</v>
      </c>
      <c r="B300" s="45" t="s">
        <v>238</v>
      </c>
      <c r="C300" s="38">
        <f t="shared" si="134"/>
        <v>0</v>
      </c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56"/>
      <c r="BT300" s="85"/>
      <c r="BU300" s="85"/>
      <c r="BV300" s="85"/>
      <c r="BW300" s="85"/>
      <c r="BX300" s="55"/>
      <c r="BY300" s="55"/>
      <c r="BZ300" s="55"/>
      <c r="CA300" s="55"/>
      <c r="CB300" s="55"/>
      <c r="CC300" s="55"/>
      <c r="CD300" s="55"/>
      <c r="CE300" s="55"/>
      <c r="CF300" s="47"/>
      <c r="CG300" s="74"/>
    </row>
    <row r="301" spans="1:85" ht="12.75">
      <c r="A301" s="44">
        <v>639033</v>
      </c>
      <c r="B301" s="45" t="s">
        <v>239</v>
      </c>
      <c r="C301" s="38">
        <f t="shared" si="134"/>
        <v>0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56"/>
      <c r="BT301" s="85"/>
      <c r="BU301" s="85"/>
      <c r="BV301" s="85"/>
      <c r="BW301" s="85"/>
      <c r="BX301" s="55"/>
      <c r="BY301" s="55"/>
      <c r="BZ301" s="55"/>
      <c r="CA301" s="55"/>
      <c r="CB301" s="55"/>
      <c r="CC301" s="55"/>
      <c r="CD301" s="55"/>
      <c r="CE301" s="55"/>
      <c r="CF301" s="47"/>
      <c r="CG301" s="74"/>
    </row>
    <row r="302" spans="1:85" ht="12.75">
      <c r="A302" s="44">
        <v>639034</v>
      </c>
      <c r="B302" s="45" t="s">
        <v>240</v>
      </c>
      <c r="C302" s="38">
        <f t="shared" si="134"/>
        <v>0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56"/>
      <c r="BT302" s="85"/>
      <c r="BU302" s="85"/>
      <c r="BV302" s="85"/>
      <c r="BW302" s="85"/>
      <c r="BX302" s="55"/>
      <c r="BY302" s="55"/>
      <c r="BZ302" s="55"/>
      <c r="CA302" s="55"/>
      <c r="CB302" s="55"/>
      <c r="CC302" s="55"/>
      <c r="CD302" s="55"/>
      <c r="CE302" s="55"/>
      <c r="CF302" s="47"/>
      <c r="CG302" s="74"/>
    </row>
    <row r="303" spans="1:85" ht="12.75">
      <c r="A303" s="44">
        <v>639035</v>
      </c>
      <c r="B303" s="45" t="s">
        <v>241</v>
      </c>
      <c r="C303" s="38">
        <f t="shared" si="134"/>
        <v>0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56"/>
      <c r="BT303" s="85"/>
      <c r="BU303" s="85"/>
      <c r="BV303" s="85"/>
      <c r="BW303" s="85"/>
      <c r="BX303" s="55"/>
      <c r="BY303" s="55"/>
      <c r="BZ303" s="55"/>
      <c r="CA303" s="55"/>
      <c r="CB303" s="55"/>
      <c r="CC303" s="55"/>
      <c r="CD303" s="55"/>
      <c r="CE303" s="55"/>
      <c r="CF303" s="47"/>
      <c r="CG303" s="74"/>
    </row>
    <row r="304" spans="1:85" ht="12.75">
      <c r="A304" s="44">
        <v>639036</v>
      </c>
      <c r="B304" s="45" t="s">
        <v>242</v>
      </c>
      <c r="C304" s="38">
        <f t="shared" si="134"/>
        <v>0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56"/>
      <c r="BT304" s="85"/>
      <c r="BU304" s="85"/>
      <c r="BV304" s="85"/>
      <c r="BW304" s="85"/>
      <c r="BX304" s="55"/>
      <c r="BY304" s="55"/>
      <c r="BZ304" s="55"/>
      <c r="CA304" s="55"/>
      <c r="CB304" s="55"/>
      <c r="CC304" s="55"/>
      <c r="CD304" s="55"/>
      <c r="CE304" s="55"/>
      <c r="CF304" s="47"/>
      <c r="CG304" s="74"/>
    </row>
    <row r="305" spans="1:85" ht="12.75">
      <c r="A305" s="44">
        <v>639037</v>
      </c>
      <c r="B305" s="45" t="s">
        <v>247</v>
      </c>
      <c r="C305" s="38">
        <f t="shared" si="134"/>
        <v>0</v>
      </c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56"/>
      <c r="BT305" s="85"/>
      <c r="BU305" s="85"/>
      <c r="BV305" s="85"/>
      <c r="BW305" s="85"/>
      <c r="BX305" s="55"/>
      <c r="BY305" s="55"/>
      <c r="BZ305" s="55"/>
      <c r="CA305" s="55"/>
      <c r="CB305" s="55"/>
      <c r="CC305" s="55"/>
      <c r="CD305" s="55"/>
      <c r="CE305" s="55"/>
      <c r="CF305" s="47"/>
      <c r="CG305" s="74"/>
    </row>
    <row r="306" spans="1:85" ht="12.75">
      <c r="A306" s="44">
        <v>639039</v>
      </c>
      <c r="B306" s="45" t="s">
        <v>245</v>
      </c>
      <c r="C306" s="38">
        <f t="shared" si="134"/>
        <v>0</v>
      </c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56"/>
      <c r="BT306" s="85"/>
      <c r="BU306" s="85"/>
      <c r="BV306" s="85"/>
      <c r="BW306" s="85"/>
      <c r="BX306" s="55"/>
      <c r="BY306" s="55"/>
      <c r="BZ306" s="55"/>
      <c r="CA306" s="55"/>
      <c r="CB306" s="55"/>
      <c r="CC306" s="55"/>
      <c r="CD306" s="55"/>
      <c r="CE306" s="55"/>
      <c r="CF306" s="47"/>
      <c r="CG306" s="74"/>
    </row>
    <row r="307" spans="1:85" ht="12.75">
      <c r="A307" s="36">
        <v>63904</v>
      </c>
      <c r="B307" s="37" t="s">
        <v>250</v>
      </c>
      <c r="C307" s="38">
        <f t="shared" si="134"/>
        <v>0</v>
      </c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56"/>
      <c r="BT307" s="83"/>
      <c r="BU307" s="83"/>
      <c r="BV307" s="83"/>
      <c r="BW307" s="83"/>
      <c r="BX307" s="54"/>
      <c r="BY307" s="54"/>
      <c r="BZ307" s="54"/>
      <c r="CA307" s="54"/>
      <c r="CB307" s="54"/>
      <c r="CC307" s="54"/>
      <c r="CD307" s="54"/>
      <c r="CE307" s="54"/>
      <c r="CF307" s="40"/>
      <c r="CG307" s="74"/>
    </row>
    <row r="308" spans="1:85" ht="12.75">
      <c r="A308" s="36">
        <v>63905</v>
      </c>
      <c r="B308" s="37" t="s">
        <v>251</v>
      </c>
      <c r="C308" s="38">
        <f>C309+C310</f>
        <v>0</v>
      </c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56"/>
      <c r="BT308" s="83"/>
      <c r="BU308" s="83"/>
      <c r="BV308" s="83"/>
      <c r="BW308" s="83"/>
      <c r="BX308" s="43">
        <f aca="true" t="shared" si="135" ref="BX308:CF308">BX309+BX310</f>
        <v>0</v>
      </c>
      <c r="BY308" s="43">
        <f t="shared" si="135"/>
        <v>0</v>
      </c>
      <c r="BZ308" s="43">
        <f t="shared" si="135"/>
        <v>0</v>
      </c>
      <c r="CA308" s="43">
        <f t="shared" si="135"/>
        <v>0</v>
      </c>
      <c r="CB308" s="43">
        <f t="shared" si="135"/>
        <v>0</v>
      </c>
      <c r="CC308" s="43">
        <f t="shared" si="135"/>
        <v>0</v>
      </c>
      <c r="CD308" s="43">
        <f t="shared" si="135"/>
        <v>0</v>
      </c>
      <c r="CE308" s="43">
        <f t="shared" si="135"/>
        <v>0</v>
      </c>
      <c r="CF308" s="42">
        <f t="shared" si="135"/>
        <v>0</v>
      </c>
      <c r="CG308" s="74"/>
    </row>
    <row r="309" spans="1:85" ht="12.75">
      <c r="A309" s="44">
        <v>639051</v>
      </c>
      <c r="B309" s="45" t="s">
        <v>252</v>
      </c>
      <c r="C309" s="38">
        <f>SUM(BY309:CF309)+BX309</f>
        <v>0</v>
      </c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56"/>
      <c r="BT309" s="85"/>
      <c r="BU309" s="85"/>
      <c r="BV309" s="85"/>
      <c r="BW309" s="85"/>
      <c r="BX309" s="55"/>
      <c r="BY309" s="55"/>
      <c r="BZ309" s="55"/>
      <c r="CA309" s="55"/>
      <c r="CB309" s="55"/>
      <c r="CC309" s="55"/>
      <c r="CD309" s="55"/>
      <c r="CE309" s="55"/>
      <c r="CF309" s="47"/>
      <c r="CG309" s="74"/>
    </row>
    <row r="310" spans="1:85" ht="12.75">
      <c r="A310" s="44">
        <v>639052</v>
      </c>
      <c r="B310" s="45" t="s">
        <v>253</v>
      </c>
      <c r="C310" s="38">
        <f>SUM(BY310:CF310)+BX310</f>
        <v>0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56"/>
      <c r="BT310" s="85"/>
      <c r="BU310" s="85"/>
      <c r="BV310" s="85"/>
      <c r="BW310" s="85"/>
      <c r="BX310" s="55"/>
      <c r="BY310" s="55"/>
      <c r="BZ310" s="55"/>
      <c r="CA310" s="55"/>
      <c r="CB310" s="55"/>
      <c r="CC310" s="55"/>
      <c r="CD310" s="55"/>
      <c r="CE310" s="55"/>
      <c r="CF310" s="47"/>
      <c r="CG310" s="74"/>
    </row>
    <row r="311" spans="1:85" ht="12.75">
      <c r="A311" s="36">
        <v>63906</v>
      </c>
      <c r="B311" s="37" t="s">
        <v>254</v>
      </c>
      <c r="C311" s="38">
        <f>C312+C313</f>
        <v>0</v>
      </c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56"/>
      <c r="BT311" s="83"/>
      <c r="BU311" s="83"/>
      <c r="BV311" s="83"/>
      <c r="BW311" s="83"/>
      <c r="BX311" s="43">
        <f aca="true" t="shared" si="136" ref="BX311:CF311">BX312+BX313</f>
        <v>0</v>
      </c>
      <c r="BY311" s="43">
        <f t="shared" si="136"/>
        <v>0</v>
      </c>
      <c r="BZ311" s="43">
        <f t="shared" si="136"/>
        <v>0</v>
      </c>
      <c r="CA311" s="43">
        <f t="shared" si="136"/>
        <v>0</v>
      </c>
      <c r="CB311" s="43">
        <f t="shared" si="136"/>
        <v>0</v>
      </c>
      <c r="CC311" s="43">
        <f t="shared" si="136"/>
        <v>0</v>
      </c>
      <c r="CD311" s="43">
        <f t="shared" si="136"/>
        <v>0</v>
      </c>
      <c r="CE311" s="43">
        <f t="shared" si="136"/>
        <v>0</v>
      </c>
      <c r="CF311" s="42">
        <f t="shared" si="136"/>
        <v>0</v>
      </c>
      <c r="CG311" s="74"/>
    </row>
    <row r="312" spans="1:85" ht="12.75">
      <c r="A312" s="44">
        <v>639061</v>
      </c>
      <c r="B312" s="45" t="s">
        <v>252</v>
      </c>
      <c r="C312" s="38">
        <f>SUM(BY312:CF312)+BX312</f>
        <v>0</v>
      </c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56"/>
      <c r="BT312" s="85"/>
      <c r="BU312" s="85"/>
      <c r="BV312" s="85"/>
      <c r="BW312" s="85"/>
      <c r="BX312" s="55"/>
      <c r="BY312" s="55"/>
      <c r="BZ312" s="55"/>
      <c r="CA312" s="55"/>
      <c r="CB312" s="55"/>
      <c r="CC312" s="55"/>
      <c r="CD312" s="55"/>
      <c r="CE312" s="55"/>
      <c r="CF312" s="47"/>
      <c r="CG312" s="74"/>
    </row>
    <row r="313" spans="1:85" ht="12.75">
      <c r="A313" s="44">
        <v>639062</v>
      </c>
      <c r="B313" s="45" t="s">
        <v>253</v>
      </c>
      <c r="C313" s="38">
        <f>SUM(BY313:CF313)+BX313</f>
        <v>0</v>
      </c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56"/>
      <c r="BT313" s="85"/>
      <c r="BU313" s="85"/>
      <c r="BV313" s="85"/>
      <c r="BW313" s="85"/>
      <c r="BX313" s="55"/>
      <c r="BY313" s="55"/>
      <c r="BZ313" s="55"/>
      <c r="CA313" s="55"/>
      <c r="CB313" s="55"/>
      <c r="CC313" s="55"/>
      <c r="CD313" s="55"/>
      <c r="CE313" s="55"/>
      <c r="CF313" s="47"/>
      <c r="CG313" s="74"/>
    </row>
    <row r="314" spans="1:85" ht="12.75">
      <c r="A314" s="36">
        <v>63907</v>
      </c>
      <c r="B314" s="37" t="s">
        <v>255</v>
      </c>
      <c r="C314" s="38">
        <f>C315+C316+C317</f>
        <v>0</v>
      </c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56"/>
      <c r="BT314" s="83"/>
      <c r="BU314" s="83"/>
      <c r="BV314" s="83"/>
      <c r="BW314" s="83"/>
      <c r="BX314" s="43">
        <f aca="true" t="shared" si="137" ref="BX314:CF314">BX315+BX316+BX317</f>
        <v>0</v>
      </c>
      <c r="BY314" s="43">
        <f t="shared" si="137"/>
        <v>0</v>
      </c>
      <c r="BZ314" s="43">
        <f t="shared" si="137"/>
        <v>0</v>
      </c>
      <c r="CA314" s="43">
        <f t="shared" si="137"/>
        <v>0</v>
      </c>
      <c r="CB314" s="43">
        <f t="shared" si="137"/>
        <v>0</v>
      </c>
      <c r="CC314" s="43">
        <f t="shared" si="137"/>
        <v>0</v>
      </c>
      <c r="CD314" s="43">
        <f t="shared" si="137"/>
        <v>0</v>
      </c>
      <c r="CE314" s="43">
        <f t="shared" si="137"/>
        <v>0</v>
      </c>
      <c r="CF314" s="42">
        <f t="shared" si="137"/>
        <v>0</v>
      </c>
      <c r="CG314" s="74"/>
    </row>
    <row r="315" spans="1:85" ht="12.75">
      <c r="A315" s="44">
        <v>639071</v>
      </c>
      <c r="B315" s="45" t="s">
        <v>256</v>
      </c>
      <c r="C315" s="38">
        <f>SUM(BY315:CF315)+BX315</f>
        <v>0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56"/>
      <c r="BT315" s="85"/>
      <c r="BU315" s="85"/>
      <c r="BV315" s="85"/>
      <c r="BW315" s="85"/>
      <c r="BX315" s="55"/>
      <c r="BY315" s="55"/>
      <c r="BZ315" s="55"/>
      <c r="CA315" s="55"/>
      <c r="CB315" s="55"/>
      <c r="CC315" s="55"/>
      <c r="CD315" s="55"/>
      <c r="CE315" s="55"/>
      <c r="CF315" s="47"/>
      <c r="CG315" s="74"/>
    </row>
    <row r="316" spans="1:85" ht="12.75">
      <c r="A316" s="44">
        <v>639072</v>
      </c>
      <c r="B316" s="45" t="s">
        <v>257</v>
      </c>
      <c r="C316" s="38">
        <f>SUM(BY316:CF316)+BX316</f>
        <v>0</v>
      </c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56"/>
      <c r="BT316" s="85"/>
      <c r="BU316" s="85"/>
      <c r="BV316" s="85"/>
      <c r="BW316" s="85"/>
      <c r="BX316" s="55"/>
      <c r="BY316" s="55"/>
      <c r="BZ316" s="55"/>
      <c r="CA316" s="55"/>
      <c r="CB316" s="55"/>
      <c r="CC316" s="55"/>
      <c r="CD316" s="55"/>
      <c r="CE316" s="55"/>
      <c r="CF316" s="47"/>
      <c r="CG316" s="74"/>
    </row>
    <row r="317" spans="1:85" ht="12.75">
      <c r="A317" s="44">
        <v>639073</v>
      </c>
      <c r="B317" s="45" t="s">
        <v>258</v>
      </c>
      <c r="C317" s="38">
        <f>SUM(BY317:CF317)+BX317</f>
        <v>0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56"/>
      <c r="BT317" s="85"/>
      <c r="BU317" s="85"/>
      <c r="BV317" s="85"/>
      <c r="BW317" s="85"/>
      <c r="BX317" s="55"/>
      <c r="BY317" s="55"/>
      <c r="BZ317" s="55"/>
      <c r="CA317" s="55"/>
      <c r="CB317" s="55"/>
      <c r="CC317" s="55"/>
      <c r="CD317" s="55"/>
      <c r="CE317" s="55"/>
      <c r="CF317" s="47"/>
      <c r="CG317" s="74"/>
    </row>
    <row r="318" spans="1:85" ht="12.75">
      <c r="A318" s="36">
        <v>63908</v>
      </c>
      <c r="B318" s="37" t="s">
        <v>259</v>
      </c>
      <c r="C318" s="38">
        <f>SUM(BY318:CF318)+BX318</f>
        <v>0</v>
      </c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56"/>
      <c r="BT318" s="83"/>
      <c r="BU318" s="83"/>
      <c r="BV318" s="83"/>
      <c r="BW318" s="83"/>
      <c r="BX318" s="54"/>
      <c r="BY318" s="54"/>
      <c r="BZ318" s="54"/>
      <c r="CA318" s="54"/>
      <c r="CB318" s="54"/>
      <c r="CC318" s="54"/>
      <c r="CD318" s="54"/>
      <c r="CE318" s="54"/>
      <c r="CF318" s="40"/>
      <c r="CG318" s="74"/>
    </row>
    <row r="319" spans="1:85" ht="12.75">
      <c r="A319" s="36">
        <v>63999</v>
      </c>
      <c r="B319" s="37" t="s">
        <v>260</v>
      </c>
      <c r="C319" s="38">
        <f>C320+C321+C322</f>
        <v>0</v>
      </c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56"/>
      <c r="BT319" s="83"/>
      <c r="BU319" s="83"/>
      <c r="BV319" s="83"/>
      <c r="BW319" s="83"/>
      <c r="BX319" s="43">
        <f aca="true" t="shared" si="138" ref="BX319:CF319">BX320+BX321+BX322</f>
        <v>0</v>
      </c>
      <c r="BY319" s="43">
        <f t="shared" si="138"/>
        <v>0</v>
      </c>
      <c r="BZ319" s="43">
        <f t="shared" si="138"/>
        <v>0</v>
      </c>
      <c r="CA319" s="43">
        <f t="shared" si="138"/>
        <v>0</v>
      </c>
      <c r="CB319" s="43">
        <f t="shared" si="138"/>
        <v>0</v>
      </c>
      <c r="CC319" s="43">
        <f t="shared" si="138"/>
        <v>0</v>
      </c>
      <c r="CD319" s="43">
        <f t="shared" si="138"/>
        <v>0</v>
      </c>
      <c r="CE319" s="43">
        <f t="shared" si="138"/>
        <v>0</v>
      </c>
      <c r="CF319" s="42">
        <f t="shared" si="138"/>
        <v>0</v>
      </c>
      <c r="CG319" s="74"/>
    </row>
    <row r="320" spans="1:85" ht="12.75">
      <c r="A320" s="44">
        <v>639991</v>
      </c>
      <c r="B320" s="45" t="s">
        <v>261</v>
      </c>
      <c r="C320" s="38">
        <f>SUM(BY320:CF320)+BX320</f>
        <v>0</v>
      </c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56"/>
      <c r="BT320" s="85"/>
      <c r="BU320" s="85"/>
      <c r="BV320" s="85"/>
      <c r="BW320" s="85"/>
      <c r="BX320" s="55"/>
      <c r="BY320" s="55"/>
      <c r="BZ320" s="55"/>
      <c r="CA320" s="55"/>
      <c r="CB320" s="55"/>
      <c r="CC320" s="55"/>
      <c r="CD320" s="55"/>
      <c r="CE320" s="55"/>
      <c r="CF320" s="47"/>
      <c r="CG320" s="74"/>
    </row>
    <row r="321" spans="1:85" ht="12.75">
      <c r="A321" s="44">
        <v>639992</v>
      </c>
      <c r="B321" s="45" t="s">
        <v>262</v>
      </c>
      <c r="C321" s="38">
        <f>SUM(BY321:CF321)+BX321</f>
        <v>0</v>
      </c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56"/>
      <c r="BT321" s="85"/>
      <c r="BU321" s="85"/>
      <c r="BV321" s="85"/>
      <c r="BW321" s="85"/>
      <c r="BX321" s="55"/>
      <c r="BY321" s="55"/>
      <c r="BZ321" s="55"/>
      <c r="CA321" s="55"/>
      <c r="CB321" s="55"/>
      <c r="CC321" s="55"/>
      <c r="CD321" s="55"/>
      <c r="CE321" s="55"/>
      <c r="CF321" s="47"/>
      <c r="CG321" s="74"/>
    </row>
    <row r="322" spans="1:85" ht="12.75">
      <c r="A322" s="44">
        <v>639993</v>
      </c>
      <c r="B322" s="45" t="s">
        <v>263</v>
      </c>
      <c r="C322" s="38">
        <f>SUM(BY322:CF322)+BX322</f>
        <v>0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56"/>
      <c r="BT322" s="85"/>
      <c r="BU322" s="85"/>
      <c r="BV322" s="85"/>
      <c r="BW322" s="85"/>
      <c r="BX322" s="55"/>
      <c r="BY322" s="55"/>
      <c r="BZ322" s="55"/>
      <c r="CA322" s="55"/>
      <c r="CB322" s="55"/>
      <c r="CC322" s="55"/>
      <c r="CD322" s="55"/>
      <c r="CE322" s="55"/>
      <c r="CF322" s="47"/>
      <c r="CG322" s="74"/>
    </row>
    <row r="323" spans="1:85" ht="12.75">
      <c r="A323" s="20">
        <v>64</v>
      </c>
      <c r="B323" s="21" t="s">
        <v>264</v>
      </c>
      <c r="C323" s="76">
        <f>C324+C325+C326+C327+C328+C329+C330</f>
        <v>0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7"/>
      <c r="BZ323" s="57"/>
      <c r="CA323" s="57"/>
      <c r="CB323" s="57"/>
      <c r="CC323" s="57"/>
      <c r="CD323" s="57"/>
      <c r="CE323" s="57"/>
      <c r="CF323" s="57"/>
      <c r="CG323" s="74"/>
    </row>
    <row r="324" spans="1:85" ht="12.75">
      <c r="A324" s="28">
        <v>640</v>
      </c>
      <c r="B324" s="29" t="s">
        <v>265</v>
      </c>
      <c r="C324" s="77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6"/>
      <c r="BT324" s="58"/>
      <c r="BU324" s="58"/>
      <c r="BV324" s="58"/>
      <c r="BW324" s="59"/>
      <c r="BX324" s="58"/>
      <c r="BY324" s="59"/>
      <c r="BZ324" s="59"/>
      <c r="CA324" s="59"/>
      <c r="CB324" s="59"/>
      <c r="CC324" s="59"/>
      <c r="CD324" s="59"/>
      <c r="CE324" s="59"/>
      <c r="CF324" s="59"/>
      <c r="CG324" s="74"/>
    </row>
    <row r="325" spans="1:85" ht="12.75">
      <c r="A325" s="28">
        <v>641</v>
      </c>
      <c r="B325" s="29" t="s">
        <v>266</v>
      </c>
      <c r="C325" s="77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6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74"/>
    </row>
    <row r="326" spans="1:85" ht="12.75">
      <c r="A326" s="28">
        <v>642</v>
      </c>
      <c r="B326" s="29" t="s">
        <v>267</v>
      </c>
      <c r="C326" s="77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6"/>
      <c r="BT326" s="58"/>
      <c r="BU326" s="58"/>
      <c r="BV326" s="58"/>
      <c r="BW326" s="57"/>
      <c r="BX326" s="58"/>
      <c r="BY326" s="57"/>
      <c r="BZ326" s="57"/>
      <c r="CA326" s="57"/>
      <c r="CB326" s="57"/>
      <c r="CC326" s="57"/>
      <c r="CD326" s="57"/>
      <c r="CE326" s="57"/>
      <c r="CF326" s="57"/>
      <c r="CG326" s="74"/>
    </row>
    <row r="327" spans="1:85" ht="12.75">
      <c r="A327" s="28">
        <v>643</v>
      </c>
      <c r="B327" s="29" t="s">
        <v>268</v>
      </c>
      <c r="C327" s="77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6"/>
      <c r="BT327" s="58"/>
      <c r="BU327" s="58"/>
      <c r="BV327" s="58"/>
      <c r="BW327" s="57"/>
      <c r="BX327" s="58"/>
      <c r="BY327" s="57"/>
      <c r="BZ327" s="57"/>
      <c r="CA327" s="57"/>
      <c r="CB327" s="57"/>
      <c r="CC327" s="57"/>
      <c r="CD327" s="57"/>
      <c r="CE327" s="57"/>
      <c r="CF327" s="57"/>
      <c r="CG327" s="74"/>
    </row>
    <row r="328" spans="1:85" ht="12.75">
      <c r="A328" s="28">
        <v>644</v>
      </c>
      <c r="B328" s="29" t="s">
        <v>269</v>
      </c>
      <c r="C328" s="77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6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74"/>
    </row>
    <row r="329" spans="1:85" ht="12.75">
      <c r="A329" s="28">
        <v>645</v>
      </c>
      <c r="B329" s="29" t="s">
        <v>270</v>
      </c>
      <c r="C329" s="77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6"/>
      <c r="BT329" s="58"/>
      <c r="BU329" s="58"/>
      <c r="BV329" s="58"/>
      <c r="BW329" s="57"/>
      <c r="BX329" s="58"/>
      <c r="BY329" s="57"/>
      <c r="BZ329" s="57"/>
      <c r="CA329" s="57"/>
      <c r="CB329" s="57"/>
      <c r="CC329" s="57"/>
      <c r="CD329" s="57"/>
      <c r="CE329" s="57"/>
      <c r="CF329" s="57"/>
      <c r="CG329" s="74"/>
    </row>
    <row r="330" spans="1:85" ht="12.75">
      <c r="A330" s="28">
        <v>649</v>
      </c>
      <c r="B330" s="29" t="s">
        <v>271</v>
      </c>
      <c r="C330" s="77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6"/>
      <c r="BT330" s="58"/>
      <c r="BU330" s="58"/>
      <c r="BV330" s="58"/>
      <c r="BW330" s="60"/>
      <c r="BX330" s="58"/>
      <c r="BY330" s="60"/>
      <c r="BZ330" s="60"/>
      <c r="CA330" s="60"/>
      <c r="CB330" s="60"/>
      <c r="CC330" s="60"/>
      <c r="CD330" s="60"/>
      <c r="CE330" s="60"/>
      <c r="CF330" s="60"/>
      <c r="CG330" s="74"/>
    </row>
    <row r="331" spans="1:85" ht="12.75">
      <c r="A331" s="20">
        <v>65</v>
      </c>
      <c r="B331" s="21" t="s">
        <v>272</v>
      </c>
      <c r="C331" s="76">
        <f>C332+C333+C334+C341</f>
        <v>0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60"/>
      <c r="BX331" s="56"/>
      <c r="BY331" s="60"/>
      <c r="BZ331" s="60"/>
      <c r="CA331" s="60"/>
      <c r="CB331" s="60"/>
      <c r="CC331" s="60"/>
      <c r="CD331" s="60"/>
      <c r="CE331" s="60"/>
      <c r="CF331" s="60"/>
      <c r="CG331" s="74"/>
    </row>
    <row r="332" spans="1:85" ht="12.75">
      <c r="A332" s="28">
        <v>650</v>
      </c>
      <c r="B332" s="29" t="s">
        <v>273</v>
      </c>
      <c r="C332" s="77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6"/>
      <c r="BT332" s="58"/>
      <c r="BU332" s="58"/>
      <c r="BV332" s="58"/>
      <c r="BW332" s="57"/>
      <c r="BX332" s="58"/>
      <c r="BY332" s="57"/>
      <c r="BZ332" s="57"/>
      <c r="CA332" s="57"/>
      <c r="CB332" s="57"/>
      <c r="CC332" s="57"/>
      <c r="CD332" s="57"/>
      <c r="CE332" s="57"/>
      <c r="CF332" s="57"/>
      <c r="CG332" s="74"/>
    </row>
    <row r="333" spans="1:85" ht="12.75">
      <c r="A333" s="28">
        <v>651</v>
      </c>
      <c r="B333" s="29" t="s">
        <v>274</v>
      </c>
      <c r="C333" s="77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6"/>
      <c r="BT333" s="58"/>
      <c r="BU333" s="58"/>
      <c r="BV333" s="58"/>
      <c r="BW333" s="60"/>
      <c r="BX333" s="58"/>
      <c r="BY333" s="60"/>
      <c r="BZ333" s="60"/>
      <c r="CA333" s="60"/>
      <c r="CB333" s="60"/>
      <c r="CC333" s="60"/>
      <c r="CD333" s="60"/>
      <c r="CE333" s="60"/>
      <c r="CF333" s="60"/>
      <c r="CG333" s="74"/>
    </row>
    <row r="334" spans="1:85" ht="12.75">
      <c r="A334" s="28">
        <v>652</v>
      </c>
      <c r="B334" s="29" t="s">
        <v>165</v>
      </c>
      <c r="C334" s="30">
        <f>C335+C336+C337+C338+C339+C340</f>
        <v>0</v>
      </c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56"/>
      <c r="BT334" s="61"/>
      <c r="BU334" s="61"/>
      <c r="BV334" s="61"/>
      <c r="BW334" s="60"/>
      <c r="BX334" s="61"/>
      <c r="BY334" s="60"/>
      <c r="BZ334" s="60"/>
      <c r="CA334" s="60"/>
      <c r="CB334" s="60"/>
      <c r="CC334" s="60"/>
      <c r="CD334" s="60"/>
      <c r="CE334" s="60"/>
      <c r="CF334" s="60"/>
      <c r="CG334" s="74"/>
    </row>
    <row r="335" spans="1:85" ht="12.75">
      <c r="A335" s="36">
        <v>65201</v>
      </c>
      <c r="B335" s="37" t="s">
        <v>275</v>
      </c>
      <c r="C335" s="78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56"/>
      <c r="BT335" s="62"/>
      <c r="BU335" s="62"/>
      <c r="BV335" s="62"/>
      <c r="BW335" s="58"/>
      <c r="BX335" s="62"/>
      <c r="BY335" s="58"/>
      <c r="BZ335" s="58"/>
      <c r="CA335" s="58"/>
      <c r="CB335" s="58"/>
      <c r="CC335" s="58"/>
      <c r="CD335" s="58"/>
      <c r="CE335" s="58"/>
      <c r="CF335" s="58"/>
      <c r="CG335" s="74"/>
    </row>
    <row r="336" spans="1:85" ht="12.75">
      <c r="A336" s="36">
        <v>65202</v>
      </c>
      <c r="B336" s="37" t="s">
        <v>226</v>
      </c>
      <c r="C336" s="78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56"/>
      <c r="BT336" s="62"/>
      <c r="BU336" s="62"/>
      <c r="BV336" s="62"/>
      <c r="BW336" s="57"/>
      <c r="BX336" s="62"/>
      <c r="BY336" s="57"/>
      <c r="BZ336" s="57"/>
      <c r="CA336" s="57"/>
      <c r="CB336" s="57"/>
      <c r="CC336" s="57"/>
      <c r="CD336" s="57"/>
      <c r="CE336" s="57"/>
      <c r="CF336" s="57"/>
      <c r="CG336" s="74"/>
    </row>
    <row r="337" spans="1:85" ht="12.75">
      <c r="A337" s="36">
        <v>65203</v>
      </c>
      <c r="B337" s="37" t="s">
        <v>168</v>
      </c>
      <c r="C337" s="78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56"/>
      <c r="BT337" s="62"/>
      <c r="BU337" s="62"/>
      <c r="BV337" s="62"/>
      <c r="BW337" s="60"/>
      <c r="BX337" s="62"/>
      <c r="BY337" s="60"/>
      <c r="BZ337" s="60"/>
      <c r="CA337" s="60"/>
      <c r="CB337" s="60"/>
      <c r="CC337" s="60"/>
      <c r="CD337" s="60"/>
      <c r="CE337" s="60"/>
      <c r="CF337" s="60"/>
      <c r="CG337" s="74"/>
    </row>
    <row r="338" spans="1:85" ht="12.75">
      <c r="A338" s="36">
        <v>65204</v>
      </c>
      <c r="B338" s="37" t="s">
        <v>169</v>
      </c>
      <c r="C338" s="78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56"/>
      <c r="BT338" s="62"/>
      <c r="BU338" s="62"/>
      <c r="BV338" s="62"/>
      <c r="BW338" s="60"/>
      <c r="BX338" s="62"/>
      <c r="BY338" s="60"/>
      <c r="BZ338" s="60"/>
      <c r="CA338" s="60"/>
      <c r="CB338" s="60"/>
      <c r="CC338" s="60"/>
      <c r="CD338" s="60"/>
      <c r="CE338" s="60"/>
      <c r="CF338" s="60"/>
      <c r="CG338" s="74"/>
    </row>
    <row r="339" spans="1:85" ht="12.75">
      <c r="A339" s="36">
        <v>65205</v>
      </c>
      <c r="B339" s="37" t="s">
        <v>170</v>
      </c>
      <c r="C339" s="78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56"/>
      <c r="BT339" s="62"/>
      <c r="BU339" s="62"/>
      <c r="BV339" s="62"/>
      <c r="BW339" s="57"/>
      <c r="BX339" s="62"/>
      <c r="BY339" s="57"/>
      <c r="BZ339" s="57"/>
      <c r="CA339" s="57"/>
      <c r="CB339" s="57"/>
      <c r="CC339" s="57"/>
      <c r="CD339" s="57"/>
      <c r="CE339" s="57"/>
      <c r="CF339" s="57"/>
      <c r="CG339" s="74"/>
    </row>
    <row r="340" spans="1:85" ht="12.75">
      <c r="A340" s="36">
        <v>65206</v>
      </c>
      <c r="B340" s="37" t="s">
        <v>276</v>
      </c>
      <c r="C340" s="78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56"/>
      <c r="BT340" s="62"/>
      <c r="BU340" s="62"/>
      <c r="BV340" s="62"/>
      <c r="BW340" s="60"/>
      <c r="BX340" s="62"/>
      <c r="BY340" s="60"/>
      <c r="BZ340" s="60"/>
      <c r="CA340" s="60"/>
      <c r="CB340" s="60"/>
      <c r="CC340" s="60"/>
      <c r="CD340" s="60"/>
      <c r="CE340" s="60"/>
      <c r="CF340" s="60"/>
      <c r="CG340" s="74"/>
    </row>
    <row r="341" spans="1:85" ht="12.75">
      <c r="A341" s="36">
        <v>653</v>
      </c>
      <c r="B341" s="37" t="s">
        <v>277</v>
      </c>
      <c r="C341" s="78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56"/>
      <c r="BT341" s="62"/>
      <c r="BU341" s="62"/>
      <c r="BV341" s="62"/>
      <c r="BW341" s="60"/>
      <c r="BX341" s="62"/>
      <c r="BY341" s="60"/>
      <c r="BZ341" s="60"/>
      <c r="CA341" s="60"/>
      <c r="CB341" s="60"/>
      <c r="CC341" s="60"/>
      <c r="CD341" s="60"/>
      <c r="CE341" s="60"/>
      <c r="CF341" s="60"/>
      <c r="CG341" s="74"/>
    </row>
    <row r="342" spans="1:85" ht="12.75">
      <c r="A342" s="20">
        <v>66</v>
      </c>
      <c r="B342" s="21" t="s">
        <v>278</v>
      </c>
      <c r="C342" s="76">
        <f>C343+C353+C362+C371+C372+C375+C378+C382+C383+C387</f>
        <v>6682911.82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8"/>
      <c r="BX342" s="56"/>
      <c r="BY342" s="58"/>
      <c r="BZ342" s="58"/>
      <c r="CA342" s="58"/>
      <c r="CB342" s="58"/>
      <c r="CC342" s="58"/>
      <c r="CD342" s="58"/>
      <c r="CE342" s="58"/>
      <c r="CF342" s="58"/>
      <c r="CG342" s="74"/>
    </row>
    <row r="343" spans="1:85" ht="12.75">
      <c r="A343" s="28">
        <v>660</v>
      </c>
      <c r="B343" s="29" t="s">
        <v>107</v>
      </c>
      <c r="C343" s="30">
        <f>C344+C345+C346+C347+C348+C349+C350+C351+C352</f>
        <v>6228930.88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7"/>
      <c r="BX343" s="56"/>
      <c r="BY343" s="57"/>
      <c r="BZ343" s="57"/>
      <c r="CA343" s="57"/>
      <c r="CB343" s="57"/>
      <c r="CC343" s="57"/>
      <c r="CD343" s="57"/>
      <c r="CE343" s="57"/>
      <c r="CF343" s="57"/>
      <c r="CG343" s="74"/>
    </row>
    <row r="344" spans="1:85" ht="12.75">
      <c r="A344" s="36">
        <v>66001</v>
      </c>
      <c r="B344" s="37" t="s">
        <v>182</v>
      </c>
      <c r="C344" s="78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60"/>
      <c r="BX344" s="56"/>
      <c r="BY344" s="60"/>
      <c r="BZ344" s="60"/>
      <c r="CA344" s="60"/>
      <c r="CB344" s="60"/>
      <c r="CC344" s="60"/>
      <c r="CD344" s="60"/>
      <c r="CE344" s="60"/>
      <c r="CF344" s="60"/>
      <c r="CG344" s="74"/>
    </row>
    <row r="345" spans="1:85" ht="12.75">
      <c r="A345" s="36">
        <v>66002</v>
      </c>
      <c r="B345" s="37" t="s">
        <v>109</v>
      </c>
      <c r="C345" s="78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60"/>
      <c r="BX345" s="56"/>
      <c r="BY345" s="60"/>
      <c r="BZ345" s="60"/>
      <c r="CA345" s="60"/>
      <c r="CB345" s="60"/>
      <c r="CC345" s="60"/>
      <c r="CD345" s="60"/>
      <c r="CE345" s="60"/>
      <c r="CF345" s="60"/>
      <c r="CG345" s="74"/>
    </row>
    <row r="346" spans="1:85" ht="12.75">
      <c r="A346" s="36">
        <v>66003</v>
      </c>
      <c r="B346" s="37" t="s">
        <v>110</v>
      </c>
      <c r="C346" s="78">
        <v>5800323.88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7"/>
      <c r="BX346" s="56"/>
      <c r="BY346" s="57"/>
      <c r="BZ346" s="57"/>
      <c r="CA346" s="57"/>
      <c r="CB346" s="57"/>
      <c r="CC346" s="57"/>
      <c r="CD346" s="57"/>
      <c r="CE346" s="57"/>
      <c r="CF346" s="57"/>
      <c r="CG346" s="74"/>
    </row>
    <row r="347" spans="1:85" ht="12.75">
      <c r="A347" s="36">
        <v>66004</v>
      </c>
      <c r="B347" s="37" t="s">
        <v>111</v>
      </c>
      <c r="C347" s="78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60"/>
      <c r="BX347" s="56"/>
      <c r="BY347" s="60"/>
      <c r="BZ347" s="60"/>
      <c r="CA347" s="60"/>
      <c r="CB347" s="60"/>
      <c r="CC347" s="60"/>
      <c r="CD347" s="60"/>
      <c r="CE347" s="60"/>
      <c r="CF347" s="60"/>
      <c r="CG347" s="74"/>
    </row>
    <row r="348" spans="1:85" ht="12.75">
      <c r="A348" s="36">
        <v>66005</v>
      </c>
      <c r="B348" s="37" t="s">
        <v>112</v>
      </c>
      <c r="C348" s="78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60"/>
      <c r="BX348" s="56"/>
      <c r="BY348" s="60"/>
      <c r="BZ348" s="60"/>
      <c r="CA348" s="60"/>
      <c r="CB348" s="60"/>
      <c r="CC348" s="60"/>
      <c r="CD348" s="60"/>
      <c r="CE348" s="60"/>
      <c r="CF348" s="60"/>
      <c r="CG348" s="74"/>
    </row>
    <row r="349" spans="1:85" ht="12.75">
      <c r="A349" s="36">
        <v>66006</v>
      </c>
      <c r="B349" s="37" t="s">
        <v>113</v>
      </c>
      <c r="C349" s="78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8"/>
      <c r="BX349" s="56"/>
      <c r="BY349" s="58"/>
      <c r="BZ349" s="58"/>
      <c r="CA349" s="58"/>
      <c r="CB349" s="58"/>
      <c r="CC349" s="58"/>
      <c r="CD349" s="58"/>
      <c r="CE349" s="58"/>
      <c r="CF349" s="58"/>
      <c r="CG349" s="74"/>
    </row>
    <row r="350" spans="1:85" ht="12.75">
      <c r="A350" s="36">
        <v>66007</v>
      </c>
      <c r="B350" s="37" t="s">
        <v>279</v>
      </c>
      <c r="C350" s="78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7"/>
      <c r="BX350" s="56"/>
      <c r="BY350" s="57"/>
      <c r="BZ350" s="57"/>
      <c r="CA350" s="57"/>
      <c r="CB350" s="57"/>
      <c r="CC350" s="57"/>
      <c r="CD350" s="57"/>
      <c r="CE350" s="57"/>
      <c r="CF350" s="57"/>
      <c r="CG350" s="74"/>
    </row>
    <row r="351" spans="1:85" ht="12.75">
      <c r="A351" s="36">
        <v>66008</v>
      </c>
      <c r="B351" s="37" t="s">
        <v>280</v>
      </c>
      <c r="C351" s="78">
        <v>428607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60"/>
      <c r="BX351" s="56"/>
      <c r="BY351" s="60"/>
      <c r="BZ351" s="60"/>
      <c r="CA351" s="60"/>
      <c r="CB351" s="60"/>
      <c r="CC351" s="60"/>
      <c r="CD351" s="60"/>
      <c r="CE351" s="60"/>
      <c r="CF351" s="60"/>
      <c r="CG351" s="74"/>
    </row>
    <row r="352" spans="1:85" ht="12.75">
      <c r="A352" s="36">
        <v>66099</v>
      </c>
      <c r="B352" s="37" t="s">
        <v>281</v>
      </c>
      <c r="C352" s="78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60"/>
      <c r="BX352" s="56"/>
      <c r="BY352" s="60"/>
      <c r="BZ352" s="60"/>
      <c r="CA352" s="60"/>
      <c r="CB352" s="60"/>
      <c r="CC352" s="60"/>
      <c r="CD352" s="60"/>
      <c r="CE352" s="60"/>
      <c r="CF352" s="60"/>
      <c r="CG352" s="74"/>
    </row>
    <row r="353" spans="1:85" ht="12.75">
      <c r="A353" s="28">
        <v>661</v>
      </c>
      <c r="B353" s="29" t="s">
        <v>117</v>
      </c>
      <c r="C353" s="30">
        <f>C354+C355+C356+C357+C358+C359+C360+C361</f>
        <v>459838.25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7"/>
      <c r="BX353" s="56"/>
      <c r="BY353" s="57"/>
      <c r="BZ353" s="57"/>
      <c r="CA353" s="57"/>
      <c r="CB353" s="57"/>
      <c r="CC353" s="57"/>
      <c r="CD353" s="57"/>
      <c r="CE353" s="57"/>
      <c r="CF353" s="57"/>
      <c r="CG353" s="74"/>
    </row>
    <row r="354" spans="1:85" ht="12.75">
      <c r="A354" s="36">
        <v>66101</v>
      </c>
      <c r="B354" s="37" t="s">
        <v>108</v>
      </c>
      <c r="C354" s="78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60"/>
      <c r="BX354" s="56"/>
      <c r="BY354" s="60"/>
      <c r="BZ354" s="60"/>
      <c r="CA354" s="60"/>
      <c r="CB354" s="60"/>
      <c r="CC354" s="60"/>
      <c r="CD354" s="60"/>
      <c r="CE354" s="60"/>
      <c r="CF354" s="60"/>
      <c r="CG354" s="74"/>
    </row>
    <row r="355" spans="1:85" ht="12.75">
      <c r="A355" s="36">
        <v>66102</v>
      </c>
      <c r="B355" s="37" t="s">
        <v>109</v>
      </c>
      <c r="C355" s="78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60"/>
      <c r="BX355" s="56"/>
      <c r="BY355" s="60"/>
      <c r="BZ355" s="60"/>
      <c r="CA355" s="60"/>
      <c r="CB355" s="60"/>
      <c r="CC355" s="60"/>
      <c r="CD355" s="60"/>
      <c r="CE355" s="60"/>
      <c r="CF355" s="60"/>
      <c r="CG355" s="74"/>
    </row>
    <row r="356" spans="1:85" ht="12.75">
      <c r="A356" s="36">
        <v>66103</v>
      </c>
      <c r="B356" s="37" t="s">
        <v>110</v>
      </c>
      <c r="C356" s="78">
        <v>459838.25</v>
      </c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8"/>
      <c r="BX356" s="56"/>
      <c r="BY356" s="58"/>
      <c r="BZ356" s="58"/>
      <c r="CA356" s="58"/>
      <c r="CB356" s="58"/>
      <c r="CC356" s="58"/>
      <c r="CD356" s="58"/>
      <c r="CE356" s="58"/>
      <c r="CF356" s="58"/>
      <c r="CG356" s="74"/>
    </row>
    <row r="357" spans="1:85" ht="12.75">
      <c r="A357" s="36">
        <v>66104</v>
      </c>
      <c r="B357" s="37" t="s">
        <v>111</v>
      </c>
      <c r="C357" s="78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7"/>
      <c r="BX357" s="56"/>
      <c r="BY357" s="57"/>
      <c r="BZ357" s="57"/>
      <c r="CA357" s="57"/>
      <c r="CB357" s="57"/>
      <c r="CC357" s="57"/>
      <c r="CD357" s="57"/>
      <c r="CE357" s="57"/>
      <c r="CF357" s="57"/>
      <c r="CG357" s="74"/>
    </row>
    <row r="358" spans="1:85" ht="12.75">
      <c r="A358" s="36">
        <v>66105</v>
      </c>
      <c r="B358" s="37" t="s">
        <v>118</v>
      </c>
      <c r="C358" s="78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60"/>
      <c r="BX358" s="56"/>
      <c r="BY358" s="60"/>
      <c r="BZ358" s="60"/>
      <c r="CA358" s="60"/>
      <c r="CB358" s="60"/>
      <c r="CC358" s="60"/>
      <c r="CD358" s="60"/>
      <c r="CE358" s="60"/>
      <c r="CF358" s="60"/>
      <c r="CG358" s="74"/>
    </row>
    <row r="359" spans="1:85" ht="12.75">
      <c r="A359" s="36">
        <v>66106</v>
      </c>
      <c r="B359" s="37" t="s">
        <v>113</v>
      </c>
      <c r="C359" s="78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60"/>
      <c r="BX359" s="56"/>
      <c r="BY359" s="60"/>
      <c r="BZ359" s="60"/>
      <c r="CA359" s="60"/>
      <c r="CB359" s="60"/>
      <c r="CC359" s="60"/>
      <c r="CD359" s="60"/>
      <c r="CE359" s="60"/>
      <c r="CF359" s="60"/>
      <c r="CG359" s="74"/>
    </row>
    <row r="360" spans="1:85" ht="12.75">
      <c r="A360" s="36">
        <v>66107</v>
      </c>
      <c r="B360" s="37" t="s">
        <v>282</v>
      </c>
      <c r="C360" s="78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7"/>
      <c r="BX360" s="56"/>
      <c r="BY360" s="57"/>
      <c r="BZ360" s="57"/>
      <c r="CA360" s="57"/>
      <c r="CB360" s="57"/>
      <c r="CC360" s="57"/>
      <c r="CD360" s="57"/>
      <c r="CE360" s="57"/>
      <c r="CF360" s="57"/>
      <c r="CG360" s="74"/>
    </row>
    <row r="361" spans="1:85" ht="12.75">
      <c r="A361" s="36">
        <v>66199</v>
      </c>
      <c r="B361" s="37" t="s">
        <v>281</v>
      </c>
      <c r="C361" s="78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60"/>
      <c r="BX361" s="56"/>
      <c r="BY361" s="60"/>
      <c r="BZ361" s="60"/>
      <c r="CA361" s="60"/>
      <c r="CB361" s="60"/>
      <c r="CC361" s="60"/>
      <c r="CD361" s="60"/>
      <c r="CE361" s="60"/>
      <c r="CF361" s="60"/>
      <c r="CG361" s="74"/>
    </row>
    <row r="362" spans="1:85" ht="12.75">
      <c r="A362" s="28">
        <v>662</v>
      </c>
      <c r="B362" s="29" t="s">
        <v>119</v>
      </c>
      <c r="C362" s="30">
        <f>C363+C364+C365+C366+C367+C368+C369+C370</f>
        <v>-965866.31</v>
      </c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60"/>
      <c r="BX362" s="56"/>
      <c r="BY362" s="60"/>
      <c r="BZ362" s="60"/>
      <c r="CA362" s="60"/>
      <c r="CB362" s="60"/>
      <c r="CC362" s="60"/>
      <c r="CD362" s="60"/>
      <c r="CE362" s="60"/>
      <c r="CF362" s="60"/>
      <c r="CG362" s="74"/>
    </row>
    <row r="363" spans="1:85" ht="12.75">
      <c r="A363" s="36">
        <v>66201</v>
      </c>
      <c r="B363" s="37" t="s">
        <v>182</v>
      </c>
      <c r="C363" s="78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7"/>
      <c r="BX363" s="56"/>
      <c r="BY363" s="57"/>
      <c r="BZ363" s="57"/>
      <c r="CA363" s="57"/>
      <c r="CB363" s="57"/>
      <c r="CC363" s="57"/>
      <c r="CD363" s="57"/>
      <c r="CE363" s="57"/>
      <c r="CF363" s="57"/>
      <c r="CG363" s="74"/>
    </row>
    <row r="364" spans="1:85" ht="12.75">
      <c r="A364" s="36">
        <v>66202</v>
      </c>
      <c r="B364" s="37" t="s">
        <v>109</v>
      </c>
      <c r="C364" s="78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60"/>
      <c r="BX364" s="56"/>
      <c r="BY364" s="60"/>
      <c r="BZ364" s="60"/>
      <c r="CA364" s="60"/>
      <c r="CB364" s="60"/>
      <c r="CC364" s="60"/>
      <c r="CD364" s="60"/>
      <c r="CE364" s="60"/>
      <c r="CF364" s="60"/>
      <c r="CG364" s="74"/>
    </row>
    <row r="365" spans="1:85" ht="12.75">
      <c r="A365" s="36">
        <v>66203</v>
      </c>
      <c r="B365" s="37" t="s">
        <v>110</v>
      </c>
      <c r="C365" s="78">
        <v>-872134.63</v>
      </c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60"/>
      <c r="BX365" s="56"/>
      <c r="BY365" s="60"/>
      <c r="BZ365" s="60"/>
      <c r="CA365" s="60"/>
      <c r="CB365" s="60"/>
      <c r="CC365" s="60"/>
      <c r="CD365" s="60"/>
      <c r="CE365" s="60"/>
      <c r="CF365" s="60"/>
      <c r="CG365" s="74"/>
    </row>
    <row r="366" spans="1:85" ht="12.75">
      <c r="A366" s="36">
        <v>66204</v>
      </c>
      <c r="B366" s="37" t="s">
        <v>111</v>
      </c>
      <c r="C366" s="78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8"/>
      <c r="BX366" s="56"/>
      <c r="BY366" s="58"/>
      <c r="BZ366" s="58"/>
      <c r="CA366" s="58"/>
      <c r="CB366" s="58"/>
      <c r="CC366" s="58"/>
      <c r="CD366" s="58"/>
      <c r="CE366" s="58"/>
      <c r="CF366" s="58"/>
      <c r="CG366" s="74"/>
    </row>
    <row r="367" spans="1:85" ht="12.75">
      <c r="A367" s="36">
        <v>66205</v>
      </c>
      <c r="B367" s="37" t="s">
        <v>118</v>
      </c>
      <c r="C367" s="78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7"/>
      <c r="BX367" s="56"/>
      <c r="BY367" s="57"/>
      <c r="BZ367" s="57"/>
      <c r="CA367" s="57"/>
      <c r="CB367" s="57"/>
      <c r="CC367" s="57"/>
      <c r="CD367" s="57"/>
      <c r="CE367" s="57"/>
      <c r="CF367" s="57"/>
      <c r="CG367" s="74"/>
    </row>
    <row r="368" spans="1:85" ht="12.75">
      <c r="A368" s="36">
        <v>66206</v>
      </c>
      <c r="B368" s="37" t="s">
        <v>113</v>
      </c>
      <c r="C368" s="78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7"/>
      <c r="BX368" s="56"/>
      <c r="BY368" s="57"/>
      <c r="BZ368" s="57"/>
      <c r="CA368" s="57"/>
      <c r="CB368" s="57"/>
      <c r="CC368" s="57"/>
      <c r="CD368" s="57"/>
      <c r="CE368" s="57"/>
      <c r="CF368" s="57"/>
      <c r="CG368" s="74"/>
    </row>
    <row r="369" spans="1:85" ht="12.75">
      <c r="A369" s="36">
        <v>66207</v>
      </c>
      <c r="B369" s="37" t="s">
        <v>114</v>
      </c>
      <c r="C369" s="78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7"/>
      <c r="BX369" s="56"/>
      <c r="BY369" s="57"/>
      <c r="BZ369" s="57"/>
      <c r="CA369" s="57"/>
      <c r="CB369" s="57"/>
      <c r="CC369" s="57"/>
      <c r="CD369" s="57"/>
      <c r="CE369" s="57"/>
      <c r="CF369" s="57"/>
      <c r="CG369" s="74"/>
    </row>
    <row r="370" spans="1:85" ht="12.75">
      <c r="A370" s="36">
        <v>66299</v>
      </c>
      <c r="B370" s="37" t="s">
        <v>281</v>
      </c>
      <c r="C370" s="78">
        <v>-93731.68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7"/>
      <c r="BX370" s="56"/>
      <c r="BY370" s="57"/>
      <c r="BZ370" s="57"/>
      <c r="CA370" s="57"/>
      <c r="CB370" s="57"/>
      <c r="CC370" s="57"/>
      <c r="CD370" s="57"/>
      <c r="CE370" s="57"/>
      <c r="CF370" s="57"/>
      <c r="CG370" s="74"/>
    </row>
    <row r="371" spans="1:85" ht="12.75">
      <c r="A371" s="28">
        <v>663</v>
      </c>
      <c r="B371" s="29" t="s">
        <v>185</v>
      </c>
      <c r="C371" s="77">
        <v>960006</v>
      </c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7"/>
      <c r="BX371" s="56"/>
      <c r="BY371" s="57"/>
      <c r="BZ371" s="57"/>
      <c r="CA371" s="57"/>
      <c r="CB371" s="57"/>
      <c r="CC371" s="57"/>
      <c r="CD371" s="57"/>
      <c r="CE371" s="57"/>
      <c r="CF371" s="57"/>
      <c r="CG371" s="74"/>
    </row>
    <row r="372" spans="1:85" ht="12.75">
      <c r="A372" s="28">
        <v>664</v>
      </c>
      <c r="B372" s="29" t="s">
        <v>122</v>
      </c>
      <c r="C372" s="30">
        <f>C373+C374</f>
        <v>0</v>
      </c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7"/>
      <c r="BX372" s="56"/>
      <c r="BY372" s="57"/>
      <c r="BZ372" s="57"/>
      <c r="CA372" s="57"/>
      <c r="CB372" s="57"/>
      <c r="CC372" s="57"/>
      <c r="CD372" s="57"/>
      <c r="CE372" s="57"/>
      <c r="CF372" s="57"/>
      <c r="CG372" s="74"/>
    </row>
    <row r="373" spans="1:85" ht="12.75">
      <c r="A373" s="36">
        <v>66401</v>
      </c>
      <c r="B373" s="37" t="s">
        <v>123</v>
      </c>
      <c r="C373" s="78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7"/>
      <c r="BX373" s="56"/>
      <c r="BY373" s="57"/>
      <c r="BZ373" s="57"/>
      <c r="CA373" s="57"/>
      <c r="CB373" s="57"/>
      <c r="CC373" s="57"/>
      <c r="CD373" s="57"/>
      <c r="CE373" s="57"/>
      <c r="CF373" s="57"/>
      <c r="CG373" s="74"/>
    </row>
    <row r="374" spans="1:85" ht="12.75">
      <c r="A374" s="36">
        <v>66402</v>
      </c>
      <c r="B374" s="37" t="s">
        <v>124</v>
      </c>
      <c r="C374" s="78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7"/>
      <c r="BX374" s="56"/>
      <c r="BY374" s="57"/>
      <c r="BZ374" s="57"/>
      <c r="CA374" s="57"/>
      <c r="CB374" s="57"/>
      <c r="CC374" s="57"/>
      <c r="CD374" s="57"/>
      <c r="CE374" s="57"/>
      <c r="CF374" s="57"/>
      <c r="CG374" s="74"/>
    </row>
    <row r="375" spans="1:85" ht="12.75">
      <c r="A375" s="28">
        <v>665</v>
      </c>
      <c r="B375" s="29" t="s">
        <v>125</v>
      </c>
      <c r="C375" s="30">
        <f>C376+C377</f>
        <v>0</v>
      </c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8"/>
      <c r="BX375" s="56"/>
      <c r="BY375" s="58"/>
      <c r="BZ375" s="58"/>
      <c r="CA375" s="58"/>
      <c r="CB375" s="58"/>
      <c r="CC375" s="58"/>
      <c r="CD375" s="58"/>
      <c r="CE375" s="58"/>
      <c r="CF375" s="58"/>
      <c r="CG375" s="74"/>
    </row>
    <row r="376" spans="1:85" ht="12.75">
      <c r="A376" s="36">
        <v>66501</v>
      </c>
      <c r="B376" s="37" t="s">
        <v>123</v>
      </c>
      <c r="C376" s="78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7"/>
      <c r="BX376" s="56"/>
      <c r="BY376" s="57"/>
      <c r="BZ376" s="57"/>
      <c r="CA376" s="57"/>
      <c r="CB376" s="57"/>
      <c r="CC376" s="57"/>
      <c r="CD376" s="57"/>
      <c r="CE376" s="57"/>
      <c r="CF376" s="57"/>
      <c r="CG376" s="74"/>
    </row>
    <row r="377" spans="1:85" ht="12.75">
      <c r="A377" s="36">
        <v>66502</v>
      </c>
      <c r="B377" s="37" t="s">
        <v>124</v>
      </c>
      <c r="C377" s="78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7"/>
      <c r="BX377" s="56"/>
      <c r="BY377" s="57"/>
      <c r="BZ377" s="57"/>
      <c r="CA377" s="57"/>
      <c r="CB377" s="57"/>
      <c r="CC377" s="57"/>
      <c r="CD377" s="57"/>
      <c r="CE377" s="57"/>
      <c r="CF377" s="57"/>
      <c r="CG377" s="74"/>
    </row>
    <row r="378" spans="1:85" ht="12.75">
      <c r="A378" s="28">
        <v>666</v>
      </c>
      <c r="B378" s="29" t="s">
        <v>126</v>
      </c>
      <c r="C378" s="30">
        <f>C379+C380+C381</f>
        <v>0</v>
      </c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7"/>
      <c r="BX378" s="56"/>
      <c r="BY378" s="57"/>
      <c r="BZ378" s="57"/>
      <c r="CA378" s="57"/>
      <c r="CB378" s="57"/>
      <c r="CC378" s="57"/>
      <c r="CD378" s="57"/>
      <c r="CE378" s="57"/>
      <c r="CF378" s="57"/>
      <c r="CG378" s="74"/>
    </row>
    <row r="379" spans="1:85" ht="12.75">
      <c r="A379" s="36">
        <v>66601</v>
      </c>
      <c r="B379" s="37" t="s">
        <v>127</v>
      </c>
      <c r="C379" s="78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7"/>
      <c r="BX379" s="56"/>
      <c r="BY379" s="57"/>
      <c r="BZ379" s="57"/>
      <c r="CA379" s="57"/>
      <c r="CB379" s="57"/>
      <c r="CC379" s="57"/>
      <c r="CD379" s="57"/>
      <c r="CE379" s="57"/>
      <c r="CF379" s="57"/>
      <c r="CG379" s="74"/>
    </row>
    <row r="380" spans="1:85" ht="12.75">
      <c r="A380" s="36">
        <v>66602</v>
      </c>
      <c r="B380" s="37" t="s">
        <v>128</v>
      </c>
      <c r="C380" s="78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7"/>
      <c r="BX380" s="56"/>
      <c r="BY380" s="57"/>
      <c r="BZ380" s="57"/>
      <c r="CA380" s="57"/>
      <c r="CB380" s="57"/>
      <c r="CC380" s="57"/>
      <c r="CD380" s="57"/>
      <c r="CE380" s="57"/>
      <c r="CF380" s="57"/>
      <c r="CG380" s="74"/>
    </row>
    <row r="381" spans="1:85" ht="12.75">
      <c r="A381" s="36">
        <v>66603</v>
      </c>
      <c r="B381" s="37" t="s">
        <v>186</v>
      </c>
      <c r="C381" s="78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8"/>
      <c r="BX381" s="56"/>
      <c r="BY381" s="58"/>
      <c r="BZ381" s="58"/>
      <c r="CA381" s="58"/>
      <c r="CB381" s="58"/>
      <c r="CC381" s="58"/>
      <c r="CD381" s="58"/>
      <c r="CE381" s="58"/>
      <c r="CF381" s="58"/>
      <c r="CG381" s="74"/>
    </row>
    <row r="382" spans="1:85" ht="12.75">
      <c r="A382" s="28">
        <v>667</v>
      </c>
      <c r="B382" s="29" t="s">
        <v>130</v>
      </c>
      <c r="C382" s="78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8"/>
      <c r="BX382" s="56"/>
      <c r="BY382" s="58"/>
      <c r="BZ382" s="58"/>
      <c r="CA382" s="58"/>
      <c r="CB382" s="58"/>
      <c r="CC382" s="58"/>
      <c r="CD382" s="58"/>
      <c r="CE382" s="58"/>
      <c r="CF382" s="58"/>
      <c r="CG382" s="74"/>
    </row>
    <row r="383" spans="1:85" ht="12.75">
      <c r="A383" s="28">
        <v>668</v>
      </c>
      <c r="B383" s="29" t="s">
        <v>131</v>
      </c>
      <c r="C383" s="30">
        <f>C384+C385+C386</f>
        <v>3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7"/>
      <c r="BX383" s="56"/>
      <c r="BY383" s="57"/>
      <c r="BZ383" s="57"/>
      <c r="CA383" s="57"/>
      <c r="CB383" s="57"/>
      <c r="CC383" s="57"/>
      <c r="CD383" s="57"/>
      <c r="CE383" s="57"/>
      <c r="CF383" s="57"/>
      <c r="CG383" s="74"/>
    </row>
    <row r="384" spans="1:85" ht="12.75">
      <c r="A384" s="36">
        <v>66801</v>
      </c>
      <c r="B384" s="37" t="s">
        <v>132</v>
      </c>
      <c r="C384" s="78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60"/>
      <c r="BX384" s="56"/>
      <c r="BY384" s="60"/>
      <c r="BZ384" s="60"/>
      <c r="CA384" s="60"/>
      <c r="CB384" s="60"/>
      <c r="CC384" s="60"/>
      <c r="CD384" s="60"/>
      <c r="CE384" s="60"/>
      <c r="CF384" s="60"/>
      <c r="CG384" s="74"/>
    </row>
    <row r="385" spans="1:85" ht="12.75">
      <c r="A385" s="36">
        <v>66802</v>
      </c>
      <c r="B385" s="37" t="s">
        <v>133</v>
      </c>
      <c r="C385" s="78">
        <v>3</v>
      </c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60"/>
      <c r="BX385" s="56"/>
      <c r="BY385" s="60"/>
      <c r="BZ385" s="60"/>
      <c r="CA385" s="60"/>
      <c r="CB385" s="60"/>
      <c r="CC385" s="60"/>
      <c r="CD385" s="60"/>
      <c r="CE385" s="60"/>
      <c r="CF385" s="60"/>
      <c r="CG385" s="74"/>
    </row>
    <row r="386" spans="1:85" ht="12.75">
      <c r="A386" s="36">
        <v>66803</v>
      </c>
      <c r="B386" s="37" t="s">
        <v>186</v>
      </c>
      <c r="C386" s="78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60"/>
      <c r="BX386" s="56"/>
      <c r="BY386" s="60"/>
      <c r="BZ386" s="60"/>
      <c r="CA386" s="60"/>
      <c r="CB386" s="60"/>
      <c r="CC386" s="60"/>
      <c r="CD386" s="60"/>
      <c r="CE386" s="60"/>
      <c r="CF386" s="60"/>
      <c r="CG386" s="74"/>
    </row>
    <row r="387" spans="1:85" ht="12.75">
      <c r="A387" s="28">
        <v>669</v>
      </c>
      <c r="B387" s="29" t="s">
        <v>283</v>
      </c>
      <c r="C387" s="30">
        <f>C388+C398+C407+C416+C417+C420+C423+C427+C428</f>
        <v>0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60"/>
      <c r="BX387" s="56"/>
      <c r="BY387" s="60"/>
      <c r="BZ387" s="60"/>
      <c r="CA387" s="60"/>
      <c r="CB387" s="60"/>
      <c r="CC387" s="60"/>
      <c r="CD387" s="60"/>
      <c r="CE387" s="60"/>
      <c r="CF387" s="60"/>
      <c r="CG387" s="74"/>
    </row>
    <row r="388" spans="1:85" ht="12.75">
      <c r="A388" s="36">
        <v>66901</v>
      </c>
      <c r="B388" s="37" t="s">
        <v>107</v>
      </c>
      <c r="C388" s="38">
        <f>C389+C390+C391+C392+C393+C394+C395+C396+C397</f>
        <v>0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60"/>
      <c r="BX388" s="56"/>
      <c r="BY388" s="60"/>
      <c r="BZ388" s="60"/>
      <c r="CA388" s="60"/>
      <c r="CB388" s="60"/>
      <c r="CC388" s="60"/>
      <c r="CD388" s="60"/>
      <c r="CE388" s="60"/>
      <c r="CF388" s="60"/>
      <c r="CG388" s="74"/>
    </row>
    <row r="389" spans="1:85" ht="12.75">
      <c r="A389" s="44">
        <v>669011</v>
      </c>
      <c r="B389" s="45" t="s">
        <v>182</v>
      </c>
      <c r="C389" s="79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60"/>
      <c r="BX389" s="56"/>
      <c r="BY389" s="60"/>
      <c r="BZ389" s="60"/>
      <c r="CA389" s="60"/>
      <c r="CB389" s="60"/>
      <c r="CC389" s="60"/>
      <c r="CD389" s="60"/>
      <c r="CE389" s="60"/>
      <c r="CF389" s="60"/>
      <c r="CG389" s="74"/>
    </row>
    <row r="390" spans="1:85" ht="12.75">
      <c r="A390" s="44">
        <v>669012</v>
      </c>
      <c r="B390" s="45" t="s">
        <v>109</v>
      </c>
      <c r="C390" s="79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60"/>
      <c r="BX390" s="56"/>
      <c r="BY390" s="60"/>
      <c r="BZ390" s="60"/>
      <c r="CA390" s="60"/>
      <c r="CB390" s="60"/>
      <c r="CC390" s="60"/>
      <c r="CD390" s="60"/>
      <c r="CE390" s="60"/>
      <c r="CF390" s="60"/>
      <c r="CG390" s="74"/>
    </row>
    <row r="391" spans="1:85" ht="12.75">
      <c r="A391" s="44">
        <v>669013</v>
      </c>
      <c r="B391" s="45" t="s">
        <v>110</v>
      </c>
      <c r="C391" s="79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60"/>
      <c r="BX391" s="56"/>
      <c r="BY391" s="60"/>
      <c r="BZ391" s="60"/>
      <c r="CA391" s="60"/>
      <c r="CB391" s="60"/>
      <c r="CC391" s="60"/>
      <c r="CD391" s="60"/>
      <c r="CE391" s="60"/>
      <c r="CF391" s="60"/>
      <c r="CG391" s="74"/>
    </row>
    <row r="392" spans="1:85" ht="12.75">
      <c r="A392" s="44">
        <v>669014</v>
      </c>
      <c r="B392" s="45" t="s">
        <v>111</v>
      </c>
      <c r="C392" s="79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60"/>
      <c r="BX392" s="56"/>
      <c r="BY392" s="60"/>
      <c r="BZ392" s="60"/>
      <c r="CA392" s="60"/>
      <c r="CB392" s="60"/>
      <c r="CC392" s="60"/>
      <c r="CD392" s="60"/>
      <c r="CE392" s="60"/>
      <c r="CF392" s="60"/>
      <c r="CG392" s="74"/>
    </row>
    <row r="393" spans="1:85" ht="12.75">
      <c r="A393" s="44">
        <v>669015</v>
      </c>
      <c r="B393" s="45" t="s">
        <v>112</v>
      </c>
      <c r="C393" s="79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7"/>
      <c r="BX393" s="56"/>
      <c r="BY393" s="57"/>
      <c r="BZ393" s="57"/>
      <c r="CA393" s="57"/>
      <c r="CB393" s="57"/>
      <c r="CC393" s="57"/>
      <c r="CD393" s="57"/>
      <c r="CE393" s="57"/>
      <c r="CF393" s="57"/>
      <c r="CG393" s="74"/>
    </row>
    <row r="394" spans="1:85" ht="12.75">
      <c r="A394" s="44">
        <v>669056</v>
      </c>
      <c r="B394" s="45" t="s">
        <v>113</v>
      </c>
      <c r="C394" s="79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60"/>
      <c r="BX394" s="56"/>
      <c r="BY394" s="60"/>
      <c r="BZ394" s="60"/>
      <c r="CA394" s="60"/>
      <c r="CB394" s="60"/>
      <c r="CC394" s="60"/>
      <c r="CD394" s="60"/>
      <c r="CE394" s="60"/>
      <c r="CF394" s="60"/>
      <c r="CG394" s="74"/>
    </row>
    <row r="395" spans="1:85" ht="12.75">
      <c r="A395" s="44">
        <v>669017</v>
      </c>
      <c r="B395" s="45" t="s">
        <v>284</v>
      </c>
      <c r="C395" s="79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60"/>
      <c r="BX395" s="56"/>
      <c r="BY395" s="60"/>
      <c r="BZ395" s="60"/>
      <c r="CA395" s="60"/>
      <c r="CB395" s="60"/>
      <c r="CC395" s="60"/>
      <c r="CD395" s="60"/>
      <c r="CE395" s="60"/>
      <c r="CF395" s="60"/>
      <c r="CG395" s="74"/>
    </row>
    <row r="396" spans="1:85" ht="12.75">
      <c r="A396" s="44">
        <v>669018</v>
      </c>
      <c r="B396" s="45" t="s">
        <v>280</v>
      </c>
      <c r="C396" s="79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60"/>
      <c r="BX396" s="56"/>
      <c r="BY396" s="60"/>
      <c r="BZ396" s="60"/>
      <c r="CA396" s="60"/>
      <c r="CB396" s="60"/>
      <c r="CC396" s="60"/>
      <c r="CD396" s="60"/>
      <c r="CE396" s="60"/>
      <c r="CF396" s="60"/>
      <c r="CG396" s="74"/>
    </row>
    <row r="397" spans="1:85" ht="12.75">
      <c r="A397" s="44">
        <v>669019</v>
      </c>
      <c r="B397" s="45" t="s">
        <v>116</v>
      </c>
      <c r="C397" s="79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60"/>
      <c r="BX397" s="56"/>
      <c r="BY397" s="60"/>
      <c r="BZ397" s="60"/>
      <c r="CA397" s="60"/>
      <c r="CB397" s="60"/>
      <c r="CC397" s="60"/>
      <c r="CD397" s="60"/>
      <c r="CE397" s="60"/>
      <c r="CF397" s="60"/>
      <c r="CG397" s="74"/>
    </row>
    <row r="398" spans="1:85" ht="12.75">
      <c r="A398" s="36">
        <v>66902</v>
      </c>
      <c r="B398" s="37" t="s">
        <v>117</v>
      </c>
      <c r="C398" s="38">
        <f>C399+C400+C401+C402+C403+C404+C405+C406</f>
        <v>0</v>
      </c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60"/>
      <c r="BX398" s="56"/>
      <c r="BY398" s="60"/>
      <c r="BZ398" s="60"/>
      <c r="CA398" s="60"/>
      <c r="CB398" s="60"/>
      <c r="CC398" s="60"/>
      <c r="CD398" s="60"/>
      <c r="CE398" s="60"/>
      <c r="CF398" s="60"/>
      <c r="CG398" s="74"/>
    </row>
    <row r="399" spans="1:85" ht="12.75">
      <c r="A399" s="44">
        <v>669021</v>
      </c>
      <c r="B399" s="45" t="s">
        <v>182</v>
      </c>
      <c r="C399" s="79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60"/>
      <c r="BX399" s="56"/>
      <c r="BY399" s="60"/>
      <c r="BZ399" s="60"/>
      <c r="CA399" s="60"/>
      <c r="CB399" s="60"/>
      <c r="CC399" s="60"/>
      <c r="CD399" s="60"/>
      <c r="CE399" s="60"/>
      <c r="CF399" s="60"/>
      <c r="CG399" s="74"/>
    </row>
    <row r="400" spans="1:85" ht="12.75">
      <c r="A400" s="44">
        <v>669022</v>
      </c>
      <c r="B400" s="45" t="s">
        <v>285</v>
      </c>
      <c r="C400" s="79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60"/>
      <c r="BX400" s="56"/>
      <c r="BY400" s="60"/>
      <c r="BZ400" s="60"/>
      <c r="CA400" s="60"/>
      <c r="CB400" s="60"/>
      <c r="CC400" s="60"/>
      <c r="CD400" s="60"/>
      <c r="CE400" s="60"/>
      <c r="CF400" s="60"/>
      <c r="CG400" s="74"/>
    </row>
    <row r="401" spans="1:85" ht="12.75">
      <c r="A401" s="44">
        <v>669023</v>
      </c>
      <c r="B401" s="45" t="s">
        <v>286</v>
      </c>
      <c r="C401" s="79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60"/>
      <c r="BX401" s="56"/>
      <c r="BY401" s="60"/>
      <c r="BZ401" s="60"/>
      <c r="CA401" s="60"/>
      <c r="CB401" s="60"/>
      <c r="CC401" s="60"/>
      <c r="CD401" s="60"/>
      <c r="CE401" s="60"/>
      <c r="CF401" s="60"/>
      <c r="CG401" s="74"/>
    </row>
    <row r="402" spans="1:85" ht="12.75">
      <c r="A402" s="44">
        <v>669024</v>
      </c>
      <c r="B402" s="45" t="s">
        <v>111</v>
      </c>
      <c r="C402" s="79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7"/>
      <c r="BX402" s="56"/>
      <c r="BY402" s="57"/>
      <c r="BZ402" s="57"/>
      <c r="CA402" s="57"/>
      <c r="CB402" s="57"/>
      <c r="CC402" s="57"/>
      <c r="CD402" s="57"/>
      <c r="CE402" s="57"/>
      <c r="CF402" s="57"/>
      <c r="CG402" s="74"/>
    </row>
    <row r="403" spans="1:85" ht="12.75">
      <c r="A403" s="44">
        <v>669025</v>
      </c>
      <c r="B403" s="45" t="s">
        <v>287</v>
      </c>
      <c r="C403" s="79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60"/>
      <c r="BX403" s="56"/>
      <c r="BY403" s="60"/>
      <c r="BZ403" s="60"/>
      <c r="CA403" s="60"/>
      <c r="CB403" s="60"/>
      <c r="CC403" s="60"/>
      <c r="CD403" s="60"/>
      <c r="CE403" s="60"/>
      <c r="CF403" s="60"/>
      <c r="CG403" s="74"/>
    </row>
    <row r="404" spans="1:85" ht="12.75">
      <c r="A404" s="44">
        <v>669026</v>
      </c>
      <c r="B404" s="45" t="s">
        <v>113</v>
      </c>
      <c r="C404" s="79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60"/>
      <c r="BX404" s="56"/>
      <c r="BY404" s="60"/>
      <c r="BZ404" s="60"/>
      <c r="CA404" s="60"/>
      <c r="CB404" s="60"/>
      <c r="CC404" s="60"/>
      <c r="CD404" s="60"/>
      <c r="CE404" s="60"/>
      <c r="CF404" s="60"/>
      <c r="CG404" s="74"/>
    </row>
    <row r="405" spans="1:85" ht="12.75">
      <c r="A405" s="44">
        <v>669027</v>
      </c>
      <c r="B405" s="45" t="s">
        <v>184</v>
      </c>
      <c r="C405" s="79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60"/>
      <c r="BX405" s="56"/>
      <c r="BY405" s="60"/>
      <c r="BZ405" s="60"/>
      <c r="CA405" s="60"/>
      <c r="CB405" s="60"/>
      <c r="CC405" s="60"/>
      <c r="CD405" s="60"/>
      <c r="CE405" s="60"/>
      <c r="CF405" s="60"/>
      <c r="CG405" s="74"/>
    </row>
    <row r="406" spans="1:85" ht="12.75">
      <c r="A406" s="44">
        <v>669029</v>
      </c>
      <c r="B406" s="45" t="s">
        <v>281</v>
      </c>
      <c r="C406" s="79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60"/>
      <c r="BX406" s="56"/>
      <c r="BY406" s="60"/>
      <c r="BZ406" s="60"/>
      <c r="CA406" s="60"/>
      <c r="CB406" s="60"/>
      <c r="CC406" s="60"/>
      <c r="CD406" s="60"/>
      <c r="CE406" s="60"/>
      <c r="CF406" s="60"/>
      <c r="CG406" s="74"/>
    </row>
    <row r="407" spans="1:85" ht="12.75">
      <c r="A407" s="36">
        <v>66903</v>
      </c>
      <c r="B407" s="37" t="s">
        <v>119</v>
      </c>
      <c r="C407" s="38">
        <f>C408+C409+C410+C411+C412+C413+C414+C415</f>
        <v>0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60"/>
      <c r="BX407" s="56"/>
      <c r="BY407" s="60"/>
      <c r="BZ407" s="60"/>
      <c r="CA407" s="60"/>
      <c r="CB407" s="60"/>
      <c r="CC407" s="60"/>
      <c r="CD407" s="60"/>
      <c r="CE407" s="60"/>
      <c r="CF407" s="60"/>
      <c r="CG407" s="74"/>
    </row>
    <row r="408" spans="1:85" ht="12.75">
      <c r="A408" s="44">
        <v>669031</v>
      </c>
      <c r="B408" s="45" t="s">
        <v>182</v>
      </c>
      <c r="C408" s="79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60"/>
      <c r="BX408" s="56"/>
      <c r="BY408" s="60"/>
      <c r="BZ408" s="60"/>
      <c r="CA408" s="60"/>
      <c r="CB408" s="60"/>
      <c r="CC408" s="60"/>
      <c r="CD408" s="60"/>
      <c r="CE408" s="60"/>
      <c r="CF408" s="60"/>
      <c r="CG408" s="74"/>
    </row>
    <row r="409" spans="1:85" ht="12.75">
      <c r="A409" s="44">
        <v>669032</v>
      </c>
      <c r="B409" s="45" t="s">
        <v>109</v>
      </c>
      <c r="C409" s="79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60"/>
      <c r="BX409" s="56"/>
      <c r="BY409" s="60"/>
      <c r="BZ409" s="60"/>
      <c r="CA409" s="60"/>
      <c r="CB409" s="60"/>
      <c r="CC409" s="60"/>
      <c r="CD409" s="60"/>
      <c r="CE409" s="60"/>
      <c r="CF409" s="60"/>
      <c r="CG409" s="74"/>
    </row>
    <row r="410" spans="1:85" ht="12.75">
      <c r="A410" s="44">
        <v>669033</v>
      </c>
      <c r="B410" s="45" t="s">
        <v>110</v>
      </c>
      <c r="C410" s="79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60"/>
      <c r="BX410" s="56"/>
      <c r="BY410" s="60"/>
      <c r="BZ410" s="60"/>
      <c r="CA410" s="60"/>
      <c r="CB410" s="60"/>
      <c r="CC410" s="60"/>
      <c r="CD410" s="60"/>
      <c r="CE410" s="60"/>
      <c r="CF410" s="60"/>
      <c r="CG410" s="74"/>
    </row>
    <row r="411" spans="1:85" ht="12.75">
      <c r="A411" s="44">
        <v>669034</v>
      </c>
      <c r="B411" s="45" t="s">
        <v>111</v>
      </c>
      <c r="C411" s="79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7"/>
      <c r="BX411" s="56"/>
      <c r="BY411" s="57"/>
      <c r="BZ411" s="57"/>
      <c r="CA411" s="57"/>
      <c r="CB411" s="57"/>
      <c r="CC411" s="57"/>
      <c r="CD411" s="57"/>
      <c r="CE411" s="57"/>
      <c r="CF411" s="57"/>
      <c r="CG411" s="74"/>
    </row>
    <row r="412" spans="1:85" ht="12.75">
      <c r="A412" s="44">
        <v>669035</v>
      </c>
      <c r="B412" s="45" t="s">
        <v>118</v>
      </c>
      <c r="C412" s="79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7"/>
      <c r="BX412" s="56"/>
      <c r="BY412" s="57"/>
      <c r="BZ412" s="57"/>
      <c r="CA412" s="57"/>
      <c r="CB412" s="57"/>
      <c r="CC412" s="57"/>
      <c r="CD412" s="57"/>
      <c r="CE412" s="57"/>
      <c r="CF412" s="57"/>
      <c r="CG412" s="74"/>
    </row>
    <row r="413" spans="1:85" ht="12.75">
      <c r="A413" s="44">
        <v>669036</v>
      </c>
      <c r="B413" s="45" t="s">
        <v>113</v>
      </c>
      <c r="C413" s="79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60"/>
      <c r="BX413" s="56"/>
      <c r="BY413" s="60"/>
      <c r="BZ413" s="60"/>
      <c r="CA413" s="60"/>
      <c r="CB413" s="60"/>
      <c r="CC413" s="60"/>
      <c r="CD413" s="60"/>
      <c r="CE413" s="60"/>
      <c r="CF413" s="60"/>
      <c r="CG413" s="74"/>
    </row>
    <row r="414" spans="1:85" ht="12.75">
      <c r="A414" s="44">
        <v>669037</v>
      </c>
      <c r="B414" s="45" t="s">
        <v>184</v>
      </c>
      <c r="C414" s="79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60"/>
      <c r="BX414" s="56"/>
      <c r="BY414" s="60"/>
      <c r="BZ414" s="60"/>
      <c r="CA414" s="60"/>
      <c r="CB414" s="60"/>
      <c r="CC414" s="60"/>
      <c r="CD414" s="60"/>
      <c r="CE414" s="60"/>
      <c r="CF414" s="60"/>
      <c r="CG414" s="74"/>
    </row>
    <row r="415" spans="1:85" ht="12.75">
      <c r="A415" s="44">
        <v>669039</v>
      </c>
      <c r="B415" s="45" t="s">
        <v>281</v>
      </c>
      <c r="C415" s="79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7"/>
      <c r="BX415" s="56"/>
      <c r="BY415" s="57"/>
      <c r="BZ415" s="57"/>
      <c r="CA415" s="57"/>
      <c r="CB415" s="57"/>
      <c r="CC415" s="57"/>
      <c r="CD415" s="57"/>
      <c r="CE415" s="57"/>
      <c r="CF415" s="57"/>
      <c r="CG415" s="74"/>
    </row>
    <row r="416" spans="1:85" ht="12.75">
      <c r="A416" s="36">
        <v>66904</v>
      </c>
      <c r="B416" s="37" t="s">
        <v>185</v>
      </c>
      <c r="C416" s="79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60"/>
      <c r="BX416" s="56"/>
      <c r="BY416" s="60"/>
      <c r="BZ416" s="60"/>
      <c r="CA416" s="60"/>
      <c r="CB416" s="60"/>
      <c r="CC416" s="60"/>
      <c r="CD416" s="60"/>
      <c r="CE416" s="60"/>
      <c r="CF416" s="60"/>
      <c r="CG416" s="74"/>
    </row>
    <row r="417" spans="1:85" ht="12.75">
      <c r="A417" s="36">
        <v>66905</v>
      </c>
      <c r="B417" s="37" t="s">
        <v>122</v>
      </c>
      <c r="C417" s="38">
        <f>C418+C419</f>
        <v>0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60"/>
      <c r="BX417" s="56"/>
      <c r="BY417" s="60"/>
      <c r="BZ417" s="60"/>
      <c r="CA417" s="60"/>
      <c r="CB417" s="60"/>
      <c r="CC417" s="60"/>
      <c r="CD417" s="60"/>
      <c r="CE417" s="60"/>
      <c r="CF417" s="60"/>
      <c r="CG417" s="74"/>
    </row>
    <row r="418" spans="1:85" ht="12.75">
      <c r="A418" s="44">
        <v>669051</v>
      </c>
      <c r="B418" s="45" t="s">
        <v>123</v>
      </c>
      <c r="C418" s="79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7"/>
      <c r="BX418" s="56"/>
      <c r="BY418" s="57"/>
      <c r="BZ418" s="57"/>
      <c r="CA418" s="57"/>
      <c r="CB418" s="57"/>
      <c r="CC418" s="57"/>
      <c r="CD418" s="57"/>
      <c r="CE418" s="57"/>
      <c r="CF418" s="57"/>
      <c r="CG418" s="74"/>
    </row>
    <row r="419" spans="1:85" ht="12.75">
      <c r="A419" s="44">
        <v>669052</v>
      </c>
      <c r="B419" s="45" t="s">
        <v>124</v>
      </c>
      <c r="C419" s="79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60"/>
      <c r="BX419" s="56"/>
      <c r="BY419" s="60"/>
      <c r="BZ419" s="60"/>
      <c r="CA419" s="60"/>
      <c r="CB419" s="60"/>
      <c r="CC419" s="60"/>
      <c r="CD419" s="60"/>
      <c r="CE419" s="60"/>
      <c r="CF419" s="60"/>
      <c r="CG419" s="74"/>
    </row>
    <row r="420" spans="1:85" ht="12.75">
      <c r="A420" s="36">
        <v>66906</v>
      </c>
      <c r="B420" s="37" t="s">
        <v>288</v>
      </c>
      <c r="C420" s="38">
        <f>C421+C422</f>
        <v>0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60"/>
      <c r="BX420" s="56"/>
      <c r="BY420" s="60"/>
      <c r="BZ420" s="60"/>
      <c r="CA420" s="60"/>
      <c r="CB420" s="60"/>
      <c r="CC420" s="60"/>
      <c r="CD420" s="60"/>
      <c r="CE420" s="60"/>
      <c r="CF420" s="60"/>
      <c r="CG420" s="74"/>
    </row>
    <row r="421" spans="1:85" ht="12.75">
      <c r="A421" s="44">
        <v>669061</v>
      </c>
      <c r="B421" s="45" t="s">
        <v>123</v>
      </c>
      <c r="C421" s="79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60"/>
      <c r="BX421" s="56"/>
      <c r="BY421" s="60"/>
      <c r="BZ421" s="60"/>
      <c r="CA421" s="60"/>
      <c r="CB421" s="60"/>
      <c r="CC421" s="60"/>
      <c r="CD421" s="60"/>
      <c r="CE421" s="60"/>
      <c r="CF421" s="60"/>
      <c r="CG421" s="74"/>
    </row>
    <row r="422" spans="1:85" ht="12.75">
      <c r="A422" s="44">
        <v>669062</v>
      </c>
      <c r="B422" s="45" t="s">
        <v>124</v>
      </c>
      <c r="C422" s="79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7"/>
      <c r="BX422" s="56"/>
      <c r="BY422" s="57"/>
      <c r="BZ422" s="57"/>
      <c r="CA422" s="57"/>
      <c r="CB422" s="57"/>
      <c r="CC422" s="57"/>
      <c r="CD422" s="57"/>
      <c r="CE422" s="57"/>
      <c r="CF422" s="57"/>
      <c r="CG422" s="74"/>
    </row>
    <row r="423" spans="1:85" ht="12.75">
      <c r="A423" s="36">
        <v>66907</v>
      </c>
      <c r="B423" s="37" t="s">
        <v>126</v>
      </c>
      <c r="C423" s="38">
        <f>C424+C425+C426</f>
        <v>0</v>
      </c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7"/>
      <c r="BX423" s="56"/>
      <c r="BY423" s="57"/>
      <c r="BZ423" s="57"/>
      <c r="CA423" s="57"/>
      <c r="CB423" s="57"/>
      <c r="CC423" s="57"/>
      <c r="CD423" s="57"/>
      <c r="CE423" s="57"/>
      <c r="CF423" s="57"/>
      <c r="CG423" s="74"/>
    </row>
    <row r="424" spans="1:85" ht="12.75">
      <c r="A424" s="44">
        <v>669071</v>
      </c>
      <c r="B424" s="45" t="s">
        <v>127</v>
      </c>
      <c r="C424" s="79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60"/>
      <c r="BX424" s="56"/>
      <c r="BY424" s="60"/>
      <c r="BZ424" s="60"/>
      <c r="CA424" s="60"/>
      <c r="CB424" s="60"/>
      <c r="CC424" s="60"/>
      <c r="CD424" s="60"/>
      <c r="CE424" s="60"/>
      <c r="CF424" s="60"/>
      <c r="CG424" s="74"/>
    </row>
    <row r="425" spans="1:85" ht="12.75">
      <c r="A425" s="44">
        <v>669072</v>
      </c>
      <c r="B425" s="45" t="s">
        <v>128</v>
      </c>
      <c r="C425" s="79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60"/>
      <c r="BX425" s="56"/>
      <c r="BY425" s="60"/>
      <c r="BZ425" s="60"/>
      <c r="CA425" s="60"/>
      <c r="CB425" s="60"/>
      <c r="CC425" s="60"/>
      <c r="CD425" s="60"/>
      <c r="CE425" s="60"/>
      <c r="CF425" s="60"/>
      <c r="CG425" s="74"/>
    </row>
    <row r="426" spans="1:85" ht="12.75">
      <c r="A426" s="44">
        <v>669073</v>
      </c>
      <c r="B426" s="45" t="s">
        <v>186</v>
      </c>
      <c r="C426" s="79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60"/>
      <c r="BX426" s="56"/>
      <c r="BY426" s="60"/>
      <c r="BZ426" s="60"/>
      <c r="CA426" s="60"/>
      <c r="CB426" s="60"/>
      <c r="CC426" s="60"/>
      <c r="CD426" s="60"/>
      <c r="CE426" s="60"/>
      <c r="CF426" s="60"/>
      <c r="CG426" s="74"/>
    </row>
    <row r="427" spans="1:85" ht="12.75">
      <c r="A427" s="36">
        <v>66908</v>
      </c>
      <c r="B427" s="37" t="s">
        <v>130</v>
      </c>
      <c r="C427" s="79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74"/>
    </row>
    <row r="428" spans="1:85" ht="12.75">
      <c r="A428" s="36">
        <v>66999</v>
      </c>
      <c r="B428" s="37" t="s">
        <v>131</v>
      </c>
      <c r="C428" s="38">
        <f>C429+C430+C431</f>
        <v>0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8"/>
      <c r="BX428" s="56"/>
      <c r="BY428" s="58"/>
      <c r="BZ428" s="58"/>
      <c r="CA428" s="58"/>
      <c r="CB428" s="58"/>
      <c r="CC428" s="58"/>
      <c r="CD428" s="58"/>
      <c r="CE428" s="58"/>
      <c r="CF428" s="58"/>
      <c r="CG428" s="74"/>
    </row>
    <row r="429" spans="1:85" ht="12.75">
      <c r="A429" s="44">
        <v>669991</v>
      </c>
      <c r="B429" s="45" t="s">
        <v>132</v>
      </c>
      <c r="C429" s="79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8"/>
      <c r="BX429" s="56"/>
      <c r="BY429" s="58"/>
      <c r="BZ429" s="58"/>
      <c r="CA429" s="58"/>
      <c r="CB429" s="58"/>
      <c r="CC429" s="58"/>
      <c r="CD429" s="58"/>
      <c r="CE429" s="58"/>
      <c r="CF429" s="58"/>
      <c r="CG429" s="74"/>
    </row>
    <row r="430" spans="1:85" ht="12.75">
      <c r="A430" s="44">
        <v>669992</v>
      </c>
      <c r="B430" s="45" t="s">
        <v>133</v>
      </c>
      <c r="C430" s="79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8"/>
      <c r="BX430" s="56"/>
      <c r="BY430" s="58"/>
      <c r="BZ430" s="58"/>
      <c r="CA430" s="58"/>
      <c r="CB430" s="58"/>
      <c r="CC430" s="58"/>
      <c r="CD430" s="58"/>
      <c r="CE430" s="58"/>
      <c r="CF430" s="58"/>
      <c r="CG430" s="74"/>
    </row>
    <row r="431" spans="1:85" ht="12.75">
      <c r="A431" s="44">
        <v>669993</v>
      </c>
      <c r="B431" s="45" t="s">
        <v>186</v>
      </c>
      <c r="C431" s="79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8"/>
      <c r="BX431" s="56"/>
      <c r="BY431" s="58"/>
      <c r="BZ431" s="58"/>
      <c r="CA431" s="58"/>
      <c r="CB431" s="58"/>
      <c r="CC431" s="58"/>
      <c r="CD431" s="58"/>
      <c r="CE431" s="58"/>
      <c r="CF431" s="58"/>
      <c r="CG431" s="74"/>
    </row>
    <row r="432" spans="1:85" ht="12.75">
      <c r="A432" s="20">
        <v>67</v>
      </c>
      <c r="B432" s="21" t="s">
        <v>228</v>
      </c>
      <c r="C432" s="76">
        <f>C433+C434+C435+C436+C481+C482+C483+C492</f>
        <v>-183828.21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8"/>
      <c r="BX432" s="56"/>
      <c r="BY432" s="58"/>
      <c r="BZ432" s="58"/>
      <c r="CA432" s="58"/>
      <c r="CB432" s="58"/>
      <c r="CC432" s="58"/>
      <c r="CD432" s="58"/>
      <c r="CE432" s="58"/>
      <c r="CF432" s="58"/>
      <c r="CG432" s="74"/>
    </row>
    <row r="433" spans="1:85" ht="12.75">
      <c r="A433" s="28">
        <v>670</v>
      </c>
      <c r="B433" s="29" t="s">
        <v>229</v>
      </c>
      <c r="C433" s="77">
        <v>-51410.88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8"/>
      <c r="BX433" s="56"/>
      <c r="BY433" s="58"/>
      <c r="BZ433" s="58"/>
      <c r="CA433" s="58"/>
      <c r="CB433" s="58"/>
      <c r="CC433" s="58"/>
      <c r="CD433" s="58"/>
      <c r="CE433" s="58"/>
      <c r="CF433" s="58"/>
      <c r="CG433" s="74"/>
    </row>
    <row r="434" spans="1:85" ht="12.75">
      <c r="A434" s="28">
        <v>671</v>
      </c>
      <c r="B434" s="29" t="s">
        <v>289</v>
      </c>
      <c r="C434" s="77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8"/>
      <c r="BX434" s="56"/>
      <c r="BY434" s="58"/>
      <c r="BZ434" s="58"/>
      <c r="CA434" s="58"/>
      <c r="CB434" s="58"/>
      <c r="CC434" s="58"/>
      <c r="CD434" s="58"/>
      <c r="CE434" s="58"/>
      <c r="CF434" s="58"/>
      <c r="CG434" s="74"/>
    </row>
    <row r="435" spans="1:85" ht="12.75">
      <c r="A435" s="28">
        <v>672</v>
      </c>
      <c r="B435" s="29" t="s">
        <v>231</v>
      </c>
      <c r="C435" s="77">
        <v>-5328.63</v>
      </c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74"/>
    </row>
    <row r="436" spans="1:85" ht="12.75">
      <c r="A436" s="28">
        <v>673</v>
      </c>
      <c r="B436" s="29" t="s">
        <v>290</v>
      </c>
      <c r="C436" s="30">
        <f>C437+C447+C456+C465+C466+C469+C472+C476+C477</f>
        <v>0</v>
      </c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8"/>
      <c r="BX436" s="56"/>
      <c r="BY436" s="58"/>
      <c r="BZ436" s="58"/>
      <c r="CA436" s="58"/>
      <c r="CB436" s="58"/>
      <c r="CC436" s="58"/>
      <c r="CD436" s="58"/>
      <c r="CE436" s="58"/>
      <c r="CF436" s="58"/>
      <c r="CG436" s="74"/>
    </row>
    <row r="437" spans="1:85" ht="12.75">
      <c r="A437" s="36">
        <v>67301</v>
      </c>
      <c r="B437" s="37" t="s">
        <v>236</v>
      </c>
      <c r="C437" s="38">
        <f>C438+C439+C440+C441+C442+C443+C444+C445+C446</f>
        <v>0</v>
      </c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8"/>
      <c r="BX437" s="56"/>
      <c r="BY437" s="58"/>
      <c r="BZ437" s="58"/>
      <c r="CA437" s="58"/>
      <c r="CB437" s="58"/>
      <c r="CC437" s="58"/>
      <c r="CD437" s="58"/>
      <c r="CE437" s="58"/>
      <c r="CF437" s="58"/>
      <c r="CG437" s="74"/>
    </row>
    <row r="438" spans="1:85" ht="12.75">
      <c r="A438" s="44">
        <v>673011</v>
      </c>
      <c r="B438" s="45" t="s">
        <v>291</v>
      </c>
      <c r="C438" s="79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61"/>
      <c r="BX438" s="56"/>
      <c r="BY438" s="61"/>
      <c r="BZ438" s="61"/>
      <c r="CA438" s="61"/>
      <c r="CB438" s="61"/>
      <c r="CC438" s="61"/>
      <c r="CD438" s="61"/>
      <c r="CE438" s="61"/>
      <c r="CF438" s="61"/>
      <c r="CG438" s="74"/>
    </row>
    <row r="439" spans="1:85" ht="12.75">
      <c r="A439" s="44">
        <v>673012</v>
      </c>
      <c r="B439" s="45" t="s">
        <v>238</v>
      </c>
      <c r="C439" s="79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62"/>
      <c r="BX439" s="56"/>
      <c r="BY439" s="62"/>
      <c r="BZ439" s="62"/>
      <c r="CA439" s="62"/>
      <c r="CB439" s="62"/>
      <c r="CC439" s="62"/>
      <c r="CD439" s="62"/>
      <c r="CE439" s="62"/>
      <c r="CF439" s="62"/>
      <c r="CG439" s="74"/>
    </row>
    <row r="440" spans="1:85" ht="12.75">
      <c r="A440" s="44">
        <v>673013</v>
      </c>
      <c r="B440" s="45" t="s">
        <v>239</v>
      </c>
      <c r="C440" s="79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62"/>
      <c r="BX440" s="56"/>
      <c r="BY440" s="62"/>
      <c r="BZ440" s="62"/>
      <c r="CA440" s="62"/>
      <c r="CB440" s="62"/>
      <c r="CC440" s="62"/>
      <c r="CD440" s="62"/>
      <c r="CE440" s="62"/>
      <c r="CF440" s="62"/>
      <c r="CG440" s="74"/>
    </row>
    <row r="441" spans="1:85" ht="12.75">
      <c r="A441" s="44">
        <v>673014</v>
      </c>
      <c r="B441" s="45" t="s">
        <v>240</v>
      </c>
      <c r="C441" s="79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62"/>
      <c r="BX441" s="56"/>
      <c r="BY441" s="62"/>
      <c r="BZ441" s="62"/>
      <c r="CA441" s="62"/>
      <c r="CB441" s="62"/>
      <c r="CC441" s="62"/>
      <c r="CD441" s="62"/>
      <c r="CE441" s="62"/>
      <c r="CF441" s="62"/>
      <c r="CG441" s="74"/>
    </row>
    <row r="442" spans="1:85" ht="12.75">
      <c r="A442" s="44">
        <v>673015</v>
      </c>
      <c r="B442" s="45" t="s">
        <v>241</v>
      </c>
      <c r="C442" s="79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62"/>
      <c r="BX442" s="56"/>
      <c r="BY442" s="62"/>
      <c r="BZ442" s="62"/>
      <c r="CA442" s="62"/>
      <c r="CB442" s="62"/>
      <c r="CC442" s="62"/>
      <c r="CD442" s="62"/>
      <c r="CE442" s="62"/>
      <c r="CF442" s="62"/>
      <c r="CG442" s="74"/>
    </row>
    <row r="443" spans="1:85" ht="12.75">
      <c r="A443" s="44">
        <v>673016</v>
      </c>
      <c r="B443" s="45" t="s">
        <v>242</v>
      </c>
      <c r="C443" s="79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62"/>
      <c r="BX443" s="56"/>
      <c r="BY443" s="62"/>
      <c r="BZ443" s="62"/>
      <c r="CA443" s="62"/>
      <c r="CB443" s="62"/>
      <c r="CC443" s="62"/>
      <c r="CD443" s="62"/>
      <c r="CE443" s="62"/>
      <c r="CF443" s="62"/>
      <c r="CG443" s="74"/>
    </row>
    <row r="444" spans="1:85" ht="12.75">
      <c r="A444" s="44">
        <v>673017</v>
      </c>
      <c r="B444" s="45" t="s">
        <v>247</v>
      </c>
      <c r="C444" s="79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62"/>
      <c r="BX444" s="56"/>
      <c r="BY444" s="62"/>
      <c r="BZ444" s="62"/>
      <c r="CA444" s="62"/>
      <c r="CB444" s="62"/>
      <c r="CC444" s="62"/>
      <c r="CD444" s="62"/>
      <c r="CE444" s="62"/>
      <c r="CF444" s="62"/>
      <c r="CG444" s="74"/>
    </row>
    <row r="445" spans="1:85" ht="12.75">
      <c r="A445" s="44">
        <v>673018</v>
      </c>
      <c r="B445" s="45" t="s">
        <v>244</v>
      </c>
      <c r="C445" s="79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62"/>
      <c r="BX445" s="56"/>
      <c r="BY445" s="62"/>
      <c r="BZ445" s="62"/>
      <c r="CA445" s="62"/>
      <c r="CB445" s="62"/>
      <c r="CC445" s="62"/>
      <c r="CD445" s="62"/>
      <c r="CE445" s="62"/>
      <c r="CF445" s="62"/>
      <c r="CG445" s="74"/>
    </row>
    <row r="446" spans="1:85" ht="12.75">
      <c r="A446" s="44">
        <v>673019</v>
      </c>
      <c r="B446" s="45" t="s">
        <v>245</v>
      </c>
      <c r="C446" s="79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74"/>
    </row>
    <row r="447" spans="1:85" ht="12.75">
      <c r="A447" s="36">
        <v>67302</v>
      </c>
      <c r="B447" s="37" t="s">
        <v>246</v>
      </c>
      <c r="C447" s="38">
        <f>C448+C449+C450+C451+C452+C453+C454+C455</f>
        <v>0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74"/>
    </row>
    <row r="448" spans="1:85" ht="12.75">
      <c r="A448" s="44">
        <v>673021</v>
      </c>
      <c r="B448" s="45" t="s">
        <v>292</v>
      </c>
      <c r="C448" s="79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74"/>
    </row>
    <row r="449" spans="1:85" ht="12.75">
      <c r="A449" s="44">
        <v>673022</v>
      </c>
      <c r="B449" s="45" t="s">
        <v>238</v>
      </c>
      <c r="C449" s="79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74"/>
    </row>
    <row r="450" spans="1:85" ht="12.75">
      <c r="A450" s="44">
        <v>673023</v>
      </c>
      <c r="B450" s="45" t="s">
        <v>239</v>
      </c>
      <c r="C450" s="79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74"/>
    </row>
    <row r="451" spans="1:85" ht="12.75">
      <c r="A451" s="44">
        <v>673024</v>
      </c>
      <c r="B451" s="45" t="s">
        <v>240</v>
      </c>
      <c r="C451" s="79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74"/>
    </row>
    <row r="452" spans="1:85" ht="12.75">
      <c r="A452" s="44">
        <v>673025</v>
      </c>
      <c r="B452" s="45" t="s">
        <v>241</v>
      </c>
      <c r="C452" s="79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74"/>
    </row>
    <row r="453" spans="1:85" ht="12.75">
      <c r="A453" s="44">
        <v>673026</v>
      </c>
      <c r="B453" s="45" t="s">
        <v>242</v>
      </c>
      <c r="C453" s="79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74"/>
    </row>
    <row r="454" spans="1:85" ht="12.75">
      <c r="A454" s="44">
        <v>673027</v>
      </c>
      <c r="B454" s="45" t="s">
        <v>247</v>
      </c>
      <c r="C454" s="79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74"/>
    </row>
    <row r="455" spans="1:85" ht="12.75">
      <c r="A455" s="44">
        <v>673029</v>
      </c>
      <c r="B455" s="45" t="s">
        <v>245</v>
      </c>
      <c r="C455" s="79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74"/>
    </row>
    <row r="456" spans="1:85" ht="12.75">
      <c r="A456" s="36">
        <v>67303</v>
      </c>
      <c r="B456" s="37" t="s">
        <v>248</v>
      </c>
      <c r="C456" s="38">
        <f>C457+C458+C459+C460+C461+C462+C463+C464</f>
        <v>0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74"/>
    </row>
    <row r="457" spans="1:85" ht="12.75">
      <c r="A457" s="44">
        <v>673031</v>
      </c>
      <c r="B457" s="45" t="s">
        <v>293</v>
      </c>
      <c r="C457" s="79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74"/>
    </row>
    <row r="458" spans="1:85" ht="12.75">
      <c r="A458" s="44">
        <v>673032</v>
      </c>
      <c r="B458" s="45" t="s">
        <v>238</v>
      </c>
      <c r="C458" s="79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74"/>
    </row>
    <row r="459" spans="1:85" ht="12.75">
      <c r="A459" s="44">
        <v>673033</v>
      </c>
      <c r="B459" s="45" t="s">
        <v>239</v>
      </c>
      <c r="C459" s="79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74"/>
    </row>
    <row r="460" spans="1:85" ht="12.75">
      <c r="A460" s="44">
        <v>673034</v>
      </c>
      <c r="B460" s="45" t="s">
        <v>240</v>
      </c>
      <c r="C460" s="79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74"/>
    </row>
    <row r="461" spans="1:85" ht="12.75">
      <c r="A461" s="44">
        <v>673035</v>
      </c>
      <c r="B461" s="45" t="s">
        <v>241</v>
      </c>
      <c r="C461" s="79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74"/>
    </row>
    <row r="462" spans="1:85" ht="12.75">
      <c r="A462" s="44">
        <v>673036</v>
      </c>
      <c r="B462" s="45" t="s">
        <v>242</v>
      </c>
      <c r="C462" s="79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74"/>
    </row>
    <row r="463" spans="1:85" ht="12.75">
      <c r="A463" s="44">
        <v>673037</v>
      </c>
      <c r="B463" s="45" t="s">
        <v>247</v>
      </c>
      <c r="C463" s="79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74"/>
    </row>
    <row r="464" spans="1:85" ht="12.75">
      <c r="A464" s="44">
        <v>673039</v>
      </c>
      <c r="B464" s="45" t="s">
        <v>245</v>
      </c>
      <c r="C464" s="79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74"/>
    </row>
    <row r="465" spans="1:85" ht="12.75">
      <c r="A465" s="36">
        <v>67304</v>
      </c>
      <c r="B465" s="37" t="s">
        <v>250</v>
      </c>
      <c r="C465" s="79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74"/>
    </row>
    <row r="466" spans="1:85" ht="12.75">
      <c r="A466" s="36">
        <v>67305</v>
      </c>
      <c r="B466" s="37" t="s">
        <v>251</v>
      </c>
      <c r="C466" s="38">
        <f>C467+C468</f>
        <v>0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74"/>
    </row>
    <row r="467" spans="1:85" ht="12.75">
      <c r="A467" s="44">
        <v>673051</v>
      </c>
      <c r="B467" s="45" t="s">
        <v>252</v>
      </c>
      <c r="C467" s="79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74"/>
    </row>
    <row r="468" spans="1:85" ht="12.75">
      <c r="A468" s="44">
        <v>673052</v>
      </c>
      <c r="B468" s="45" t="s">
        <v>253</v>
      </c>
      <c r="C468" s="79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74"/>
    </row>
    <row r="469" spans="1:85" ht="12.75">
      <c r="A469" s="36">
        <v>67306</v>
      </c>
      <c r="B469" s="37" t="s">
        <v>254</v>
      </c>
      <c r="C469" s="38">
        <f>C470+C471</f>
        <v>0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74"/>
    </row>
    <row r="470" spans="1:85" ht="12.75">
      <c r="A470" s="44">
        <v>673061</v>
      </c>
      <c r="B470" s="45" t="s">
        <v>252</v>
      </c>
      <c r="C470" s="79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74"/>
    </row>
    <row r="471" spans="1:85" ht="12.75">
      <c r="A471" s="44">
        <v>673062</v>
      </c>
      <c r="B471" s="45" t="s">
        <v>253</v>
      </c>
      <c r="C471" s="79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74"/>
    </row>
    <row r="472" spans="1:85" ht="12.75">
      <c r="A472" s="36">
        <v>67307</v>
      </c>
      <c r="B472" s="37" t="s">
        <v>255</v>
      </c>
      <c r="C472" s="38">
        <f>C473+C474+C475</f>
        <v>0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74"/>
    </row>
    <row r="473" spans="1:85" ht="12.75">
      <c r="A473" s="44">
        <v>673071</v>
      </c>
      <c r="B473" s="45" t="s">
        <v>256</v>
      </c>
      <c r="C473" s="79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74"/>
    </row>
    <row r="474" spans="1:85" ht="12.75">
      <c r="A474" s="44">
        <v>673072</v>
      </c>
      <c r="B474" s="45" t="s">
        <v>257</v>
      </c>
      <c r="C474" s="79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74"/>
    </row>
    <row r="475" spans="1:85" ht="12.75">
      <c r="A475" s="44">
        <v>673073</v>
      </c>
      <c r="B475" s="45" t="s">
        <v>294</v>
      </c>
      <c r="C475" s="79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74"/>
    </row>
    <row r="476" spans="1:85" ht="12.75">
      <c r="A476" s="36">
        <v>67308</v>
      </c>
      <c r="B476" s="37" t="s">
        <v>259</v>
      </c>
      <c r="C476" s="79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74"/>
    </row>
    <row r="477" spans="1:85" ht="12.75">
      <c r="A477" s="36">
        <v>67399</v>
      </c>
      <c r="B477" s="37" t="s">
        <v>260</v>
      </c>
      <c r="C477" s="38">
        <f>C478+C479+C480</f>
        <v>0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74"/>
    </row>
    <row r="478" spans="1:85" ht="12.75">
      <c r="A478" s="44">
        <v>673991</v>
      </c>
      <c r="B478" s="45" t="s">
        <v>261</v>
      </c>
      <c r="C478" s="79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74"/>
    </row>
    <row r="479" spans="1:85" ht="12.75">
      <c r="A479" s="44">
        <v>673992</v>
      </c>
      <c r="B479" s="45" t="s">
        <v>262</v>
      </c>
      <c r="C479" s="79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74"/>
    </row>
    <row r="480" spans="1:85" ht="12.75">
      <c r="A480" s="44">
        <v>673993</v>
      </c>
      <c r="B480" s="45" t="s">
        <v>258</v>
      </c>
      <c r="C480" s="79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74"/>
    </row>
    <row r="481" spans="1:85" ht="12.75">
      <c r="A481" s="28">
        <v>674</v>
      </c>
      <c r="B481" s="29" t="s">
        <v>295</v>
      </c>
      <c r="C481" s="79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74"/>
    </row>
    <row r="482" spans="1:85" ht="12.75">
      <c r="A482" s="28">
        <v>675</v>
      </c>
      <c r="B482" s="29" t="s">
        <v>232</v>
      </c>
      <c r="C482" s="79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74"/>
    </row>
    <row r="483" spans="1:85" ht="12.75">
      <c r="A483" s="28">
        <v>676</v>
      </c>
      <c r="B483" s="29" t="s">
        <v>296</v>
      </c>
      <c r="C483" s="30">
        <f>C484+C485+C486+C487+C488+C489+C490+C491</f>
        <v>-127088.7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74"/>
    </row>
    <row r="484" spans="1:85" ht="12.75">
      <c r="A484" s="36">
        <v>67601</v>
      </c>
      <c r="B484" s="37" t="s">
        <v>297</v>
      </c>
      <c r="C484" s="78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74"/>
    </row>
    <row r="485" spans="1:85" ht="12.75">
      <c r="A485" s="36">
        <v>67602</v>
      </c>
      <c r="B485" s="37" t="s">
        <v>298</v>
      </c>
      <c r="C485" s="78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74"/>
    </row>
    <row r="486" spans="1:85" ht="12.75">
      <c r="A486" s="36">
        <v>67603</v>
      </c>
      <c r="B486" s="37" t="s">
        <v>299</v>
      </c>
      <c r="C486" s="78">
        <v>-65</v>
      </c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74"/>
    </row>
    <row r="487" spans="1:85" ht="12.75">
      <c r="A487" s="36">
        <v>67604</v>
      </c>
      <c r="B487" s="37" t="s">
        <v>300</v>
      </c>
      <c r="C487" s="78">
        <v>-103.8</v>
      </c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74"/>
    </row>
    <row r="488" spans="1:85" ht="12.75">
      <c r="A488" s="36">
        <v>67605</v>
      </c>
      <c r="B488" s="37" t="s">
        <v>301</v>
      </c>
      <c r="C488" s="78">
        <v>0</v>
      </c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74"/>
    </row>
    <row r="489" spans="1:85" ht="12.75">
      <c r="A489" s="36">
        <v>67606</v>
      </c>
      <c r="B489" s="37" t="s">
        <v>302</v>
      </c>
      <c r="C489" s="78">
        <v>8581</v>
      </c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74"/>
    </row>
    <row r="490" spans="1:85" ht="12.75">
      <c r="A490" s="36">
        <v>67607</v>
      </c>
      <c r="B490" s="37" t="s">
        <v>303</v>
      </c>
      <c r="C490" s="78">
        <v>0</v>
      </c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74"/>
    </row>
    <row r="491" spans="1:85" ht="12.75">
      <c r="A491" s="36">
        <v>67609</v>
      </c>
      <c r="B491" s="37" t="s">
        <v>304</v>
      </c>
      <c r="C491" s="78">
        <v>-135500.9</v>
      </c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74"/>
    </row>
    <row r="492" spans="1:85" ht="12.75">
      <c r="A492" s="28">
        <v>677</v>
      </c>
      <c r="B492" s="29" t="s">
        <v>233</v>
      </c>
      <c r="C492" s="78">
        <v>0</v>
      </c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74"/>
    </row>
    <row r="493" spans="1:85" ht="12.75">
      <c r="A493" s="20">
        <v>68</v>
      </c>
      <c r="B493" s="21" t="s">
        <v>305</v>
      </c>
      <c r="C493" s="76">
        <f>C494+C503+C506+C511+C514+C517+C518+C519+C522+C523</f>
        <v>-844459.0700000001</v>
      </c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74"/>
    </row>
    <row r="494" spans="1:85" ht="12.75">
      <c r="A494" s="28">
        <v>680</v>
      </c>
      <c r="B494" s="29" t="s">
        <v>306</v>
      </c>
      <c r="C494" s="30">
        <f>C495+C496+C502</f>
        <v>243460.93</v>
      </c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74"/>
    </row>
    <row r="495" spans="1:85" ht="12.75">
      <c r="A495" s="36">
        <v>68001</v>
      </c>
      <c r="B495" s="37" t="s">
        <v>307</v>
      </c>
      <c r="C495" s="78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74"/>
    </row>
    <row r="496" spans="1:85" ht="12.75">
      <c r="A496" s="36">
        <v>68002</v>
      </c>
      <c r="B496" s="37" t="s">
        <v>308</v>
      </c>
      <c r="C496" s="38">
        <f>C497+C499+C500+C501+C498</f>
        <v>0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74"/>
    </row>
    <row r="497" spans="1:85" ht="12.75">
      <c r="A497" s="44">
        <v>680021</v>
      </c>
      <c r="B497" s="45" t="s">
        <v>309</v>
      </c>
      <c r="C497" s="79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74"/>
    </row>
    <row r="498" spans="1:85" ht="12.75">
      <c r="A498" s="44">
        <v>680022</v>
      </c>
      <c r="B498" s="45" t="s">
        <v>310</v>
      </c>
      <c r="C498" s="79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74"/>
    </row>
    <row r="499" spans="1:85" ht="12.75">
      <c r="A499" s="44">
        <v>680023</v>
      </c>
      <c r="B499" s="45" t="s">
        <v>311</v>
      </c>
      <c r="C499" s="79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74"/>
    </row>
    <row r="500" spans="1:85" ht="12.75">
      <c r="A500" s="44">
        <v>680024</v>
      </c>
      <c r="B500" s="45" t="s">
        <v>312</v>
      </c>
      <c r="C500" s="79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74"/>
    </row>
    <row r="501" spans="1:85" ht="12.75">
      <c r="A501" s="44">
        <v>680025</v>
      </c>
      <c r="B501" s="45" t="s">
        <v>313</v>
      </c>
      <c r="C501" s="79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74"/>
    </row>
    <row r="502" spans="1:85" ht="12.75">
      <c r="A502" s="36">
        <v>68099</v>
      </c>
      <c r="B502" s="36" t="s">
        <v>314</v>
      </c>
      <c r="C502" s="79">
        <v>243460.93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74"/>
    </row>
    <row r="503" spans="1:85" ht="12.75">
      <c r="A503" s="28">
        <v>681</v>
      </c>
      <c r="B503" s="29" t="s">
        <v>315</v>
      </c>
      <c r="C503" s="30">
        <f>C504+C505</f>
        <v>0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74"/>
    </row>
    <row r="504" spans="1:85" ht="12.75">
      <c r="A504" s="36">
        <v>68101</v>
      </c>
      <c r="B504" s="37" t="s">
        <v>316</v>
      </c>
      <c r="C504" s="78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74"/>
    </row>
    <row r="505" spans="1:85" ht="12.75">
      <c r="A505" s="36">
        <v>68102</v>
      </c>
      <c r="B505" s="37" t="s">
        <v>317</v>
      </c>
      <c r="C505" s="78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74"/>
    </row>
    <row r="506" spans="1:85" ht="12.75">
      <c r="A506" s="28">
        <v>682</v>
      </c>
      <c r="B506" s="29" t="s">
        <v>318</v>
      </c>
      <c r="C506" s="30">
        <f>C507+C508+C509+C510</f>
        <v>0</v>
      </c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74"/>
    </row>
    <row r="507" spans="1:85" ht="12.75">
      <c r="A507" s="36">
        <v>68201</v>
      </c>
      <c r="B507" s="37" t="s">
        <v>319</v>
      </c>
      <c r="C507" s="78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74"/>
    </row>
    <row r="508" spans="1:85" ht="12.75">
      <c r="A508" s="36">
        <v>68202</v>
      </c>
      <c r="B508" s="37" t="s">
        <v>320</v>
      </c>
      <c r="C508" s="78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74"/>
    </row>
    <row r="509" spans="1:85" ht="12.75">
      <c r="A509" s="36">
        <v>68203</v>
      </c>
      <c r="B509" s="37" t="s">
        <v>321</v>
      </c>
      <c r="C509" s="78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74"/>
    </row>
    <row r="510" spans="1:85" ht="12.75">
      <c r="A510" s="36">
        <v>68204</v>
      </c>
      <c r="B510" s="37" t="s">
        <v>322</v>
      </c>
      <c r="C510" s="78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74"/>
    </row>
    <row r="511" spans="1:85" ht="12.75">
      <c r="A511" s="28">
        <v>683</v>
      </c>
      <c r="B511" s="29" t="s">
        <v>323</v>
      </c>
      <c r="C511" s="30">
        <f>C512+C513</f>
        <v>0</v>
      </c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74"/>
    </row>
    <row r="512" spans="1:85" ht="12.75">
      <c r="A512" s="36">
        <v>68301</v>
      </c>
      <c r="B512" s="37" t="s">
        <v>324</v>
      </c>
      <c r="C512" s="78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74"/>
    </row>
    <row r="513" spans="1:85" ht="12.75">
      <c r="A513" s="36">
        <v>68302</v>
      </c>
      <c r="B513" s="37" t="s">
        <v>325</v>
      </c>
      <c r="C513" s="78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74"/>
    </row>
    <row r="514" spans="1:85" ht="12.75">
      <c r="A514" s="28">
        <v>684</v>
      </c>
      <c r="B514" s="29" t="s">
        <v>326</v>
      </c>
      <c r="C514" s="30">
        <f>C515+C516</f>
        <v>0</v>
      </c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74"/>
    </row>
    <row r="515" spans="1:85" ht="12.75">
      <c r="A515" s="36">
        <v>68401</v>
      </c>
      <c r="B515" s="37" t="s">
        <v>327</v>
      </c>
      <c r="C515" s="78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74"/>
    </row>
    <row r="516" spans="1:85" ht="12.75">
      <c r="A516" s="36">
        <v>68402</v>
      </c>
      <c r="B516" s="37" t="s">
        <v>328</v>
      </c>
      <c r="C516" s="78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74"/>
    </row>
    <row r="517" spans="1:85" ht="12.75">
      <c r="A517" s="28">
        <v>685</v>
      </c>
      <c r="B517" s="29" t="s">
        <v>329</v>
      </c>
      <c r="C517" s="78">
        <v>-1085846</v>
      </c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74"/>
    </row>
    <row r="518" spans="1:85" ht="12.75">
      <c r="A518" s="28">
        <v>686</v>
      </c>
      <c r="B518" s="29" t="s">
        <v>330</v>
      </c>
      <c r="C518" s="78">
        <v>5108</v>
      </c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74"/>
    </row>
    <row r="519" spans="1:85" ht="12.75">
      <c r="A519" s="28">
        <v>687</v>
      </c>
      <c r="B519" s="29" t="s">
        <v>331</v>
      </c>
      <c r="C519" s="30">
        <f>C520+C521</f>
        <v>-7182</v>
      </c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74"/>
    </row>
    <row r="520" spans="1:85" ht="12.75">
      <c r="A520" s="36">
        <v>68701</v>
      </c>
      <c r="B520" s="37" t="s">
        <v>332</v>
      </c>
      <c r="C520" s="78">
        <v>-7182</v>
      </c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74"/>
    </row>
    <row r="521" spans="1:85" ht="12.75">
      <c r="A521" s="36">
        <v>68799</v>
      </c>
      <c r="B521" s="37" t="s">
        <v>331</v>
      </c>
      <c r="C521" s="78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74"/>
    </row>
    <row r="522" spans="1:85" ht="12.75">
      <c r="A522" s="28">
        <v>688</v>
      </c>
      <c r="B522" s="29" t="s">
        <v>333</v>
      </c>
      <c r="C522" s="78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74"/>
    </row>
    <row r="523" spans="1:85" ht="12.75">
      <c r="A523" s="28">
        <v>689</v>
      </c>
      <c r="B523" s="29" t="s">
        <v>334</v>
      </c>
      <c r="C523" s="78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74"/>
    </row>
    <row r="524" spans="1:85" ht="12.75">
      <c r="A524" s="20">
        <v>69</v>
      </c>
      <c r="B524" s="21" t="s">
        <v>335</v>
      </c>
      <c r="C524" s="76">
        <f>C527+C528</f>
        <v>9073576.449999996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74"/>
    </row>
    <row r="525" spans="1:85" ht="12.75">
      <c r="A525" s="28">
        <v>690</v>
      </c>
      <c r="B525" s="29" t="s">
        <v>336</v>
      </c>
      <c r="C525" s="80">
        <f>C13+C93+C137+C216+C323+C331+C342+C432+C493</f>
        <v>10241030.449999996</v>
      </c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74"/>
    </row>
    <row r="526" spans="1:85" ht="12.75">
      <c r="A526" s="28">
        <v>691</v>
      </c>
      <c r="B526" s="29" t="s">
        <v>337</v>
      </c>
      <c r="C526" s="77">
        <v>-1167454</v>
      </c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74"/>
    </row>
    <row r="527" spans="1:85" ht="12.75">
      <c r="A527" s="28">
        <v>692</v>
      </c>
      <c r="B527" s="29" t="s">
        <v>338</v>
      </c>
      <c r="C527" s="80">
        <f>C525+C526</f>
        <v>9073576.449999996</v>
      </c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74"/>
    </row>
    <row r="528" spans="1:85" ht="12.75">
      <c r="A528" s="28">
        <v>693</v>
      </c>
      <c r="B528" s="29" t="s">
        <v>339</v>
      </c>
      <c r="C528" s="77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74"/>
    </row>
  </sheetData>
  <sheetProtection password="E2AD" sheet="1" objects="1" scenarios="1"/>
  <dataValidations count="21">
    <dataValidation type="decimal" allowBlank="1" showInputMessage="1" showErrorMessage="1" errorTitle="HATALI GİRİŞ YAPTINIZ!" error="Lütfen sıfır ya da pozitif bir değer giriniz." sqref="C363:C371">
      <formula1>-9999999999999990000</formula1>
      <formula2>9999999999999990000</formula2>
    </dataValidation>
    <dataValidation type="decimal" allowBlank="1" showInputMessage="1" showErrorMessage="1" errorTitle="HATALI GİRİŞ YAPTINIZ!" error="Lütfen sıfır ya da pozitif bir değer giriniz." sqref="C312:C313 C309:C310 C299:C307 C290:C297 C280:C288 C272:C277 C263:C270 C260:C261 C250:C251 C247:C248 C243:C244 C240:C241 C236:C237 C233:C234 C229:C230 C226:C227 C315:C318 C257:C258 C254:C255 C320:C322 BX229:CF230 BX226:CF227 BX269:CF270 BX263:CF263 C139:C146 BX149:CF150 BX152:CF153 C218:C223 C198:C201 C203:C206 C208:C215 C149:C150 C152:C153 C156:C157 C159:C160 C163:C171 C173:C180 C182:C190 C192:C193 C195:C196 BX139:CF146 BX208:CF215 BX222:CF223 BX219:CF220 D100:BW102 D105:BW106 D108:BW109 D96:BW98 D91:BW92 D28:BW29 D25:BW26 D15:BW22 D83:BW89">
      <formula1>-99999999999999</formula1>
      <formula2>9999999999999990</formula2>
    </dataValidation>
    <dataValidation type="decimal" allowBlank="1" showInputMessage="1" showErrorMessage="1" sqref="C498:C501 BX254:CF255 BX257:CF258 BX260:CF261 D119:BW120 D122:BW123 D125:BW126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438:C446 C433:C435 C335:C341 C332:C333 C508 C467:C468 C470:C471 C473:C476 C484:C492 C526 C505 C448:C455 C513 C516:C517 C510 C497 C520:C521 C523 BX233:CF233 BX237:CF237 BX240:CF240 BX244:CF244 BX247:CF247 BX251:CF251 BX264:CF268 BX272:CF277 BX280:CF288 BX290:CF297 D32:BW32 BX309:CF310 BX312:CF313 BX315:CF318 BX320:CF322 BX156:CF156 BX160:CF160 C478:C482 D36:BW36 D116:BW116 D112:BW112 D129:BW133 BX307:CF307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354:C361 C344:C352 C324:C330 C429:C431 C495 C504 C507 C389:C397 C373:C374 C376:C377 C379:C382 D33:BW33 C418:C419 C512 C515 C421:C422 C384:C386 C518 C522 C528 C509 C399:C406 C424:C427 BX234:CF234 BX236:CF236 BX241:CF241 BX248:CF248 BX250:CF250 BX243:CF243 BX206:CF206 BX159:CF159 BX157:CF157 D113:BW113 D115:BW115 C416 D79:BW81 D74:BW77 D71:BW72 D68:BW69 D35:BW35 D66:BW66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X332:BX333 BX335:BX341 BW348 BW351 BW416:BW417 BW436:BW437 BW439:BW445 BW376:BW381 BW341 BW403:BW411 BW394:BW401 BW384:BW392 BW413:BW414 BW326 BW367:BW374 BW334 BW330 BW337 BW344 BW419:BW422 BW424:BW426 BW355 E215 C105:C106 C112:C113 C128:C136 C32:C33 C25:C26 D209:D215 E209:E213 BY348:CF348 BY323:CF323 BY355:CF355 BY424:CF426 BY419:CF422 BY344:CF344 BY337:CF337 BY330:CF330 BY334:CF334 BY367:CF374 BY326:CF326 BY413:CF414 BY384:CF392 BY394:CF401 BY403:CF411 BY341:CF341 BY376:CF381 BY439:CF445 BY436:CF437 BY416:CF417 BY351:CF351 BT244:BW244 BT247:BW247 BT251:BW251 BT312:BW313 BT272:BW277 BT237:BW237 BT299:BW307 BT290:BW297 BT280:BW288 BT309:BW310 BT263:BW270 BT230:BW230 BT226:BW226 BT233:BW233 BT240:BW240 BT315:BW318 BT320:BW322 D335:BR341 BT153:BW153 BT160:BW160 BT156:BW156 BT335:BV341 BT149:BW149 BT209:BW215 BT146:BW146 C95:BW95 C99:BW99 F209:BR215 D149:BR149 D218:BR220 BT218:BW220 D156:BR156 D160:BR160 D153:BR153 D146:BR146 D320:BR322 D315:BR318 D240:BR240 D233:BR233 D226:BR226 D230:BR230 D263:BR270 D309:BR310 D280:BR288 D290:BR297 D299:BR307 D237:BR237 D272:BR277 D312:BR313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D251:BR251 D247:BR247 D244:BR244 D332:BR333 BT332:BV333 BS253:BS259 BS217:BS225 BS155 BS190:BS195 BS137:BS138 BS230:BS231 BS169 BS165 BS162 BS250:BS251 BS238:BS240 BS233:BS236 BS158 BS151 BS144 BS148 BS181:BS188 BS227:BS228 BS198:BS206 BS208:BS215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X324:BX330 C527 C525 BW347 BW331 BW338 BW345 BW352 BW428:BW434 BW354 BW327 BW333 BW340 C115:C116 C108:C109 C35:C36 C28:C29 C39:C47 C15:C22 C49:C56 BS139:BS141 C79:C81 C68:C69 C83:C92 C74:C77 C58:C65 C100:C102 C96:C98 BY347:CF347 BY340:CF340 BY333:CF333 BY327:CF327 BY354:CF354 BY428:CF434 BY352:CF352 BY345:CF345 BY338:CF338 BY331:CF331 BT227:BW227 BT234:BW234 BT241:BW241 BT248:BW248 BT243:BW243 BT250:BW250 BT221:BW223 BT229:BW229 BT324:BV330 BT163:BW171 BT150:BW150 BT173:BW180 BT157:BW157 BT203:BW206 BT195:BW196 BT139:BW145 BT182:BW190 BT208:BW208 BT192:BW193 BT198:BW201 D192:BR193 D208:BR208 D152:BW152 D159:BW159 D182:BR190 D139:BR145 D195:BR196 D203:BR206 D157:BR157 D173:BR180 D150:BR150 D163:BR171 D198:BR201 D90:BW90 D324:BR330 D229:BR229 D221:BR223 D250:BR250 D243:BR243 D248:BR248 D241:BR241 D234:BR234 D227:BR227 D236:BR236 BT236:BW236 BS168 BS161 BS166 BS145 BS154 BS242:BS248 BS147 C71:C72">
      <formula1>0</formula1>
    </dataValidation>
    <dataValidation type="decimal" allowBlank="1" showInputMessage="1" showErrorMessage="1" errorTitle="HATALI GİRİŞ YAPTINIZ!" error="Lütfen sıfır ya da pozitif bir değer giriniz." sqref="D128:BW128 D134:BW136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BX198:CF201 D49:BW56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BX195:CF196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X192:CF193">
      <formula1>-99999999999999</formula1>
      <formula2>99999999999999</formula2>
    </dataValidation>
    <dataValidation type="decimal" allowBlank="1" showInputMessage="1" showErrorMessage="1" sqref="BX182:CF190">
      <formula1>-99999999999999</formula1>
      <formula2>999999999999999</formula2>
    </dataValidation>
    <dataValidation type="decimal" allowBlank="1" showInputMessage="1" showErrorMessage="1" sqref="BX173:CF180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BX163:CF171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BX203:CF205">
      <formula1>-9999999999999990</formula1>
      <formula2>9999999999999990</formula2>
    </dataValidation>
    <dataValidation type="decimal" allowBlank="1" showInputMessage="1" showErrorMessage="1" errorTitle="HATALI GİRİŞ YAPTINIZ!" error="Lütfen sıfır ya da pozitif bir değer giriniz." sqref="D39:CF47">
      <formula1>-9999999999999990000000000000000</formula1>
      <formula2>9.99999999999999E+31</formula2>
    </dataValidation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allowBlank="1" showInputMessage="1" showErrorMessage="1" errorTitle="HATALİ GİRİŞ YAPTINIZ" error="İLGİLİ GÜNÜ İKİ HANELİ NÜMERİK DEĞER OLARAK GİRİNİZ" sqref="B8:B10"/>
    <dataValidation operator="greaterThanOrEqual" allowBlank="1" showInputMessage="1" showErrorMessage="1" errorTitle="HATALI GİRİŞ YAPTINIZ!" error="Lütfen sıfır ya da pozitif bir değer giriniz." sqref="C408:C415"/>
    <dataValidation operator="lessThanOrEqual" allowBlank="1" showInputMessage="1" showErrorMessage="1" promptTitle="DİKKAT!" prompt="Sıfır ya da negatif bir değer giriniz." errorTitle="HATALI GİRİŞ YAPTINIZ!" error="Lütfen sıfır ya da negatif bir sayı giriniz." sqref="BX299:CF306"/>
  </dataValidations>
  <printOptions/>
  <pageMargins left="0.47" right="0.41" top="1" bottom="0.69" header="0.5" footer="0.5"/>
  <pageSetup fitToHeight="6" fitToWidth="1" horizontalDpi="600" verticalDpi="600" orientation="portrait" pageOrder="overThenDown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2009-10-13T08:46:58Z</cp:lastPrinted>
  <dcterms:created xsi:type="dcterms:W3CDTF">1996-10-14T23:33:28Z</dcterms:created>
  <dcterms:modified xsi:type="dcterms:W3CDTF">2011-08-16T15:22:14Z</dcterms:modified>
  <cp:category/>
  <cp:version/>
  <cp:contentType/>
  <cp:contentStatus/>
</cp:coreProperties>
</file>